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Bruktbil" sheetId="1" r:id="rId1"/>
  </sheets>
  <definedNames/>
  <calcPr fullCalcOnLoad="1"/>
</workbook>
</file>

<file path=xl/sharedStrings.xml><?xml version="1.0" encoding="utf-8"?>
<sst xmlns="http://schemas.openxmlformats.org/spreadsheetml/2006/main" count="112" uniqueCount="38">
  <si>
    <t>Alder</t>
  </si>
  <si>
    <t>Pris</t>
  </si>
  <si>
    <t>LnPris</t>
  </si>
  <si>
    <t>Alder (x)</t>
  </si>
  <si>
    <t>Y=a+bLOG(x)</t>
  </si>
  <si>
    <t>SAMMENDRAG (UTDATA)</t>
  </si>
  <si>
    <t>Regresjonsstatistikk</t>
  </si>
  <si>
    <t>Multippel R</t>
  </si>
  <si>
    <t>R-kvadrat</t>
  </si>
  <si>
    <t>Justert R-kvadrat</t>
  </si>
  <si>
    <t>Standardfeil</t>
  </si>
  <si>
    <t>Observasjoner</t>
  </si>
  <si>
    <t>Variansanalyse</t>
  </si>
  <si>
    <t>fg</t>
  </si>
  <si>
    <t>SK</t>
  </si>
  <si>
    <t>Regresjon</t>
  </si>
  <si>
    <t>Residualer</t>
  </si>
  <si>
    <t>Totalt</t>
  </si>
  <si>
    <t>Koeffisienter</t>
  </si>
  <si>
    <t>Nedre 95,0%</t>
  </si>
  <si>
    <t>Øverste 95,0%</t>
  </si>
  <si>
    <t>Skjæringspunkt</t>
  </si>
  <si>
    <t>X-variabel 1</t>
  </si>
  <si>
    <t>MODELL: Y=a X **B</t>
  </si>
  <si>
    <t>LOG(alder)</t>
  </si>
  <si>
    <t>LOG(Pris)</t>
  </si>
  <si>
    <t>LN(Alder)</t>
  </si>
  <si>
    <t>GK</t>
  </si>
  <si>
    <t>F</t>
  </si>
  <si>
    <t>Signifkans-F</t>
  </si>
  <si>
    <t>t-Stat</t>
  </si>
  <si>
    <t>P-verdi</t>
  </si>
  <si>
    <t>Nederste 95%</t>
  </si>
  <si>
    <t>Øverste 95%</t>
  </si>
  <si>
    <t>MODELL Y= a+bLOG(x)</t>
  </si>
  <si>
    <t>MODELL: Y=a+bLN(x)</t>
  </si>
  <si>
    <r>
      <t>Y=ae</t>
    </r>
    <r>
      <rPr>
        <vertAlign val="superscript"/>
        <sz val="10"/>
        <rFont val="Arial"/>
        <family val="2"/>
      </rPr>
      <t>bx</t>
    </r>
  </si>
  <si>
    <r>
      <t>Y=ax</t>
    </r>
    <r>
      <rPr>
        <vertAlign val="superscript"/>
        <sz val="10"/>
        <rFont val="Arial"/>
        <family val="2"/>
      </rPr>
      <t>b</t>
    </r>
  </si>
</sst>
</file>

<file path=xl/styles.xml><?xml version="1.0" encoding="utf-8"?>
<styleSheet xmlns="http://schemas.openxmlformats.org/spreadsheetml/2006/main">
  <numFmts count="1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00"/>
    <numFmt numFmtId="173" formatCode="0.0000"/>
  </numFmts>
  <fonts count="47">
    <font>
      <sz val="10"/>
      <name val="Arial"/>
      <family val="0"/>
    </font>
    <font>
      <vertAlign val="superscript"/>
      <sz val="10"/>
      <name val="Arial"/>
      <family val="2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5.25"/>
      <color indexed="8"/>
      <name val="Arial"/>
      <family val="0"/>
    </font>
    <font>
      <vertAlign val="superscript"/>
      <sz val="12"/>
      <color indexed="8"/>
      <name val="Arial"/>
      <family val="0"/>
    </font>
    <font>
      <i/>
      <sz val="17.75"/>
      <color indexed="8"/>
      <name val="Arial"/>
      <family val="0"/>
    </font>
    <font>
      <sz val="17.75"/>
      <color indexed="8"/>
      <name val="Arial"/>
      <family val="0"/>
    </font>
    <font>
      <vertAlign val="superscript"/>
      <sz val="17.75"/>
      <color indexed="8"/>
      <name val="Arial"/>
      <family val="0"/>
    </font>
    <font>
      <i/>
      <sz val="17.5"/>
      <color indexed="8"/>
      <name val="Arial"/>
      <family val="0"/>
    </font>
    <font>
      <sz val="17.5"/>
      <color indexed="8"/>
      <name val="Arial"/>
      <family val="0"/>
    </font>
    <font>
      <vertAlign val="superscript"/>
      <sz val="17.5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171" fontId="0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0" fontId="44" fillId="20" borderId="9" applyNumberFormat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Bruktbilpris vs. alder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905"/>
          <c:w val="0.89375"/>
          <c:h val="0.6915"/>
        </c:manualLayout>
      </c:layout>
      <c:scatterChart>
        <c:scatterStyle val="lineMarker"/>
        <c:varyColors val="0"/>
        <c:ser>
          <c:idx val="0"/>
          <c:order val="0"/>
          <c:tx>
            <c:strRef>
              <c:f>Bruktbil!$B$3</c:f>
              <c:strCache>
                <c:ptCount val="1"/>
                <c:pt idx="0">
                  <c:v>Pris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forward val="4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Bruktbil!$A$4:$A$15</c:f>
              <c:numCache/>
            </c:numRef>
          </c:xVal>
          <c:yVal>
            <c:numRef>
              <c:f>Bruktbil!$B$4:$B$15</c:f>
              <c:numCache/>
            </c:numRef>
          </c:yVal>
          <c:smooth val="0"/>
        </c:ser>
        <c:axId val="5800631"/>
        <c:axId val="52205680"/>
      </c:scatterChart>
      <c:valAx>
        <c:axId val="5800631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Alder (år)</a:t>
                </a:r>
              </a:p>
            </c:rich>
          </c:tx>
          <c:layout>
            <c:manualLayout>
              <c:xMode val="factor"/>
              <c:yMode val="factor"/>
              <c:x val="-0.01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05680"/>
        <c:crosses val="autoZero"/>
        <c:crossBetween val="midCat"/>
        <c:dispUnits/>
        <c:majorUnit val="1"/>
      </c:valAx>
      <c:valAx>
        <c:axId val="52205680"/>
        <c:scaling>
          <c:orientation val="minMax"/>
          <c:max val="2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Gjennomsnittlig pris (kkr)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631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Bruktbilpris vs. alder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47"/>
          <c:w val="0.879"/>
          <c:h val="0.75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Bruktbil!$B$3</c:f>
              <c:strCache>
                <c:ptCount val="1"/>
                <c:pt idx="0">
                  <c:v>Pris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Bruktbil!$A$4:$A$15</c:f>
              <c:numCache/>
            </c:numRef>
          </c:xVal>
          <c:yVal>
            <c:numRef>
              <c:f>Bruktbil!$B$4:$B$15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Bruktbil!$E$4:$E$59</c:f>
              <c:numCache/>
            </c:numRef>
          </c:xVal>
          <c:yVal>
            <c:numRef>
              <c:f>Bruktbil!$F$4:$F$59</c:f>
              <c:numCache/>
            </c:numRef>
          </c:yVal>
          <c:smooth val="0"/>
        </c:ser>
        <c:axId val="89073"/>
        <c:axId val="801658"/>
      </c:scatterChart>
      <c:valAx>
        <c:axId val="89073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Alder (år)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1658"/>
        <c:crosses val="autoZero"/>
        <c:crossBetween val="midCat"/>
        <c:dispUnits/>
        <c:majorUnit val="1"/>
      </c:valAx>
      <c:valAx>
        <c:axId val="801658"/>
        <c:scaling>
          <c:orientation val="minMax"/>
          <c:max val="2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Gjennomsnittlig pris (kkr)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73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Bruktbilpris vs. alder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"/>
          <c:y val="0.15375"/>
          <c:w val="0.8795"/>
          <c:h val="0.7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Bruktbil!$B$3</c:f>
              <c:strCache>
                <c:ptCount val="1"/>
                <c:pt idx="0">
                  <c:v>Pris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Bruktbil!$A$4:$A$15</c:f>
              <c:numCache/>
            </c:numRef>
          </c:xVal>
          <c:yVal>
            <c:numRef>
              <c:f>Bruktbil!$B$4:$B$15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Bruktbil!$E$4:$E$59</c:f>
              <c:numCache/>
            </c:numRef>
          </c:xVal>
          <c:yVal>
            <c:numRef>
              <c:f>Bruktbil!$G$4:$G$59</c:f>
              <c:numCache/>
            </c:numRef>
          </c:yVal>
          <c:smooth val="0"/>
        </c:ser>
        <c:axId val="7214923"/>
        <c:axId val="64934308"/>
      </c:scatterChart>
      <c:valAx>
        <c:axId val="7214923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Alder (år)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34308"/>
        <c:crosses val="autoZero"/>
        <c:crossBetween val="midCat"/>
        <c:dispUnits/>
        <c:majorUnit val="1"/>
      </c:valAx>
      <c:valAx>
        <c:axId val="64934308"/>
        <c:scaling>
          <c:orientation val="minMax"/>
          <c:max val="2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Gjennomsnittlig pris (kkr)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14923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Bruktbilpris vs. alder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5775"/>
          <c:w val="0.92225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Bruktbil!$B$3</c:f>
              <c:strCache>
                <c:ptCount val="1"/>
                <c:pt idx="0">
                  <c:v>Pris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Bruktbil!$A$4:$A$15</c:f>
              <c:numCache/>
            </c:numRef>
          </c:xVal>
          <c:yVal>
            <c:numRef>
              <c:f>Bruktbil!$B$4:$B$15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Bruktbil!$E$4:$E$59</c:f>
              <c:numCache/>
            </c:numRef>
          </c:xVal>
          <c:yVal>
            <c:numRef>
              <c:f>Bruktbil!$H$4:$H$59</c:f>
              <c:numCache/>
            </c:numRef>
          </c:yVal>
          <c:smooth val="0"/>
        </c:ser>
        <c:axId val="47537861"/>
        <c:axId val="25187566"/>
      </c:scatterChart>
      <c:valAx>
        <c:axId val="47537861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Alder (år)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87566"/>
        <c:crosses val="autoZero"/>
        <c:crossBetween val="midCat"/>
        <c:dispUnits/>
        <c:majorUnit val="1"/>
      </c:valAx>
      <c:valAx>
        <c:axId val="25187566"/>
        <c:scaling>
          <c:orientation val="minMax"/>
          <c:max val="2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Gjennomsnittlig pris (kkr)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37861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0.48975</cdr:x>
      <cdr:y>0.2325</cdr:y>
    </cdr:from>
    <cdr:to>
      <cdr:x>0.87025</cdr:x>
      <cdr:y>0.36875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19325" y="762000"/>
          <a:ext cx="17240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775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7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225 </a:t>
          </a:r>
          <a:r>
            <a:rPr lang="en-US" cap="none" sz="1775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775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-0.116 x</a:t>
          </a:r>
          <a:r>
            <a:rPr lang="en-US" cap="none" sz="17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0.5325</cdr:x>
      <cdr:y>0.36875</cdr:y>
    </cdr:from>
    <cdr:to>
      <cdr:x>0.59275</cdr:x>
      <cdr:y>0.52525</cdr:y>
    </cdr:to>
    <cdr:sp>
      <cdr:nvSpPr>
        <cdr:cNvPr id="2" name="Line 2"/>
        <cdr:cNvSpPr>
          <a:spLocks/>
        </cdr:cNvSpPr>
      </cdr:nvSpPr>
      <cdr:spPr>
        <a:xfrm flipH="1">
          <a:off x="2419350" y="1209675"/>
          <a:ext cx="2762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</cdr:x>
      <cdr:y>0.36775</cdr:y>
    </cdr:from>
    <cdr:to>
      <cdr:x>0.532</cdr:x>
      <cdr:y>0.517</cdr:y>
    </cdr:to>
    <cdr:sp>
      <cdr:nvSpPr>
        <cdr:cNvPr id="1" name="Line 1"/>
        <cdr:cNvSpPr>
          <a:spLocks/>
        </cdr:cNvSpPr>
      </cdr:nvSpPr>
      <cdr:spPr>
        <a:xfrm flipH="1">
          <a:off x="2066925" y="1209675"/>
          <a:ext cx="3524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0.51075</cdr:x>
      <cdr:y>0.234</cdr:y>
    </cdr:from>
    <cdr:to>
      <cdr:x>0.8565</cdr:x>
      <cdr:y>0.3695</cdr:y>
    </cdr:to>
    <cdr:sp>
      <cdr:nvSpPr>
        <cdr:cNvPr id="2" name="Text Box 2"/>
        <cdr:cNvSpPr txBox="1">
          <a:spLocks noChangeArrowheads="1"/>
        </cdr:cNvSpPr>
      </cdr:nvSpPr>
      <cdr:spPr>
        <a:xfrm>
          <a:off x="2324100" y="762000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7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271 </a:t>
          </a:r>
          <a:r>
            <a:rPr lang="en-US" cap="none" sz="17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75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-0.57</a:t>
          </a:r>
          <a:r>
            <a:rPr lang="en-US" cap="none" sz="1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0.5225</cdr:x>
      <cdr:y>0.393</cdr:y>
    </cdr:from>
    <cdr:to>
      <cdr:x>0.591</cdr:x>
      <cdr:y>0.5665</cdr:y>
    </cdr:to>
    <cdr:sp>
      <cdr:nvSpPr>
        <cdr:cNvPr id="1" name="Line 1"/>
        <cdr:cNvSpPr>
          <a:spLocks/>
        </cdr:cNvSpPr>
      </cdr:nvSpPr>
      <cdr:spPr>
        <a:xfrm flipH="1">
          <a:off x="2381250" y="1285875"/>
          <a:ext cx="314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0.41025</cdr:x>
      <cdr:y>0.27775</cdr:y>
    </cdr:from>
    <cdr:to>
      <cdr:x>0.90875</cdr:x>
      <cdr:y>0.39675</cdr:y>
    </cdr:to>
    <cdr:sp>
      <cdr:nvSpPr>
        <cdr:cNvPr id="2" name="Text Box 2"/>
        <cdr:cNvSpPr txBox="1">
          <a:spLocks noChangeArrowheads="1"/>
        </cdr:cNvSpPr>
      </cdr:nvSpPr>
      <cdr:spPr>
        <a:xfrm>
          <a:off x="1866900" y="914400"/>
          <a:ext cx="2276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7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  <a:r>
            <a:rPr lang="en-US" cap="none" sz="1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237 - 169 log(</a:t>
          </a:r>
          <a:r>
            <a:rPr lang="en-US" cap="none" sz="17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0</xdr:rowOff>
    </xdr:from>
    <xdr:to>
      <xdr:col>14</xdr:col>
      <xdr:colOff>752475</xdr:colOff>
      <xdr:row>20</xdr:row>
      <xdr:rowOff>0</xdr:rowOff>
    </xdr:to>
    <xdr:graphicFrame>
      <xdr:nvGraphicFramePr>
        <xdr:cNvPr id="1" name="Diagram 1"/>
        <xdr:cNvGraphicFramePr/>
      </xdr:nvGraphicFramePr>
      <xdr:xfrm>
        <a:off x="6886575" y="0"/>
        <a:ext cx="45339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21</xdr:row>
      <xdr:rowOff>0</xdr:rowOff>
    </xdr:from>
    <xdr:to>
      <xdr:col>14</xdr:col>
      <xdr:colOff>733425</xdr:colOff>
      <xdr:row>41</xdr:row>
      <xdr:rowOff>0</xdr:rowOff>
    </xdr:to>
    <xdr:graphicFrame>
      <xdr:nvGraphicFramePr>
        <xdr:cNvPr id="2" name="Diagram 2"/>
        <xdr:cNvGraphicFramePr/>
      </xdr:nvGraphicFramePr>
      <xdr:xfrm>
        <a:off x="6858000" y="3419475"/>
        <a:ext cx="454342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21</xdr:row>
      <xdr:rowOff>0</xdr:rowOff>
    </xdr:from>
    <xdr:to>
      <xdr:col>21</xdr:col>
      <xdr:colOff>742950</xdr:colOff>
      <xdr:row>41</xdr:row>
      <xdr:rowOff>0</xdr:rowOff>
    </xdr:to>
    <xdr:graphicFrame>
      <xdr:nvGraphicFramePr>
        <xdr:cNvPr id="3" name="Diagram 3"/>
        <xdr:cNvGraphicFramePr/>
      </xdr:nvGraphicFramePr>
      <xdr:xfrm>
        <a:off x="11696700" y="3419475"/>
        <a:ext cx="4552950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0</xdr:colOff>
      <xdr:row>21</xdr:row>
      <xdr:rowOff>0</xdr:rowOff>
    </xdr:from>
    <xdr:to>
      <xdr:col>28</xdr:col>
      <xdr:colOff>752475</xdr:colOff>
      <xdr:row>41</xdr:row>
      <xdr:rowOff>0</xdr:rowOff>
    </xdr:to>
    <xdr:graphicFrame>
      <xdr:nvGraphicFramePr>
        <xdr:cNvPr id="4" name="Diagram 4"/>
        <xdr:cNvGraphicFramePr/>
      </xdr:nvGraphicFramePr>
      <xdr:xfrm>
        <a:off x="16535400" y="3419475"/>
        <a:ext cx="4562475" cy="3295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23"/>
  <sheetViews>
    <sheetView tabSelected="1" zoomScale="75" zoomScaleNormal="75" zoomScalePageLayoutView="0" workbookViewId="0" topLeftCell="A1">
      <selection activeCell="C19" sqref="C19"/>
    </sheetView>
  </sheetViews>
  <sheetFormatPr defaultColWidth="11.421875" defaultRowHeight="12.75"/>
  <cols>
    <col min="16" max="16" width="4.00390625" style="0" customWidth="1"/>
    <col min="23" max="23" width="4.00390625" style="0" customWidth="1"/>
  </cols>
  <sheetData>
    <row r="3" spans="1:8" ht="14.25">
      <c r="A3" t="s">
        <v>0</v>
      </c>
      <c r="B3" t="s">
        <v>1</v>
      </c>
      <c r="C3" t="s">
        <v>2</v>
      </c>
      <c r="E3" t="s">
        <v>3</v>
      </c>
      <c r="F3" t="s">
        <v>36</v>
      </c>
      <c r="G3" t="s">
        <v>37</v>
      </c>
      <c r="H3" t="s">
        <v>4</v>
      </c>
    </row>
    <row r="4" spans="1:8" ht="12.75">
      <c r="A4" s="1">
        <v>1</v>
      </c>
      <c r="B4" s="1">
        <v>243</v>
      </c>
      <c r="C4">
        <f aca="true" t="shared" si="0" ref="C4:C15">LN(B4)</f>
        <v>5.493061443340548</v>
      </c>
      <c r="E4">
        <v>1</v>
      </c>
      <c r="F4">
        <f aca="true" t="shared" si="1" ref="F4:F35">225*EXP(-0.116*E4)</f>
        <v>200.35692524193135</v>
      </c>
      <c r="G4">
        <f aca="true" t="shared" si="2" ref="G4:G35">271.3*E4^(-0.565)</f>
        <v>271.3</v>
      </c>
      <c r="H4">
        <f aca="true" t="shared" si="3" ref="H4:H35">237-169*LOG(E4)</f>
        <v>237</v>
      </c>
    </row>
    <row r="5" spans="1:8" ht="12.75">
      <c r="A5" s="1">
        <v>2</v>
      </c>
      <c r="B5" s="1">
        <v>185</v>
      </c>
      <c r="C5">
        <f t="shared" si="0"/>
        <v>5.220355825078324</v>
      </c>
      <c r="E5">
        <v>1.2</v>
      </c>
      <c r="F5">
        <f t="shared" si="1"/>
        <v>195.76215005759104</v>
      </c>
      <c r="G5">
        <f t="shared" si="2"/>
        <v>244.7441893774019</v>
      </c>
      <c r="H5">
        <f t="shared" si="3"/>
        <v>223.6183694179514</v>
      </c>
    </row>
    <row r="6" spans="1:8" ht="12.75">
      <c r="A6" s="1">
        <v>3</v>
      </c>
      <c r="B6" s="1">
        <v>165</v>
      </c>
      <c r="C6">
        <f t="shared" si="0"/>
        <v>5.10594547390058</v>
      </c>
      <c r="E6">
        <v>1.4</v>
      </c>
      <c r="F6">
        <f t="shared" si="1"/>
        <v>191.27274661904463</v>
      </c>
      <c r="G6">
        <f t="shared" si="2"/>
        <v>224.33005023841457</v>
      </c>
      <c r="H6">
        <f t="shared" si="3"/>
        <v>212.30436197037778</v>
      </c>
    </row>
    <row r="7" spans="1:8" ht="12.75">
      <c r="A7" s="1">
        <v>4</v>
      </c>
      <c r="B7" s="1">
        <v>133</v>
      </c>
      <c r="C7">
        <f t="shared" si="0"/>
        <v>4.890349128221754</v>
      </c>
      <c r="E7">
        <v>1.6</v>
      </c>
      <c r="F7">
        <f t="shared" si="1"/>
        <v>186.8862984414008</v>
      </c>
      <c r="G7">
        <f t="shared" si="2"/>
        <v>208.0281005014611</v>
      </c>
      <c r="H7">
        <f t="shared" si="3"/>
        <v>202.5037229311487</v>
      </c>
    </row>
    <row r="8" spans="1:8" ht="12.75">
      <c r="A8" s="1">
        <v>5</v>
      </c>
      <c r="B8" s="1">
        <v>112</v>
      </c>
      <c r="C8">
        <f t="shared" si="0"/>
        <v>4.718498871295094</v>
      </c>
      <c r="E8">
        <v>1.8</v>
      </c>
      <c r="F8">
        <f t="shared" si="1"/>
        <v>182.6004444568935</v>
      </c>
      <c r="G8">
        <f t="shared" si="2"/>
        <v>194.63495023190467</v>
      </c>
      <c r="H8">
        <f t="shared" si="3"/>
        <v>193.85894663754127</v>
      </c>
    </row>
    <row r="9" spans="1:8" ht="12.75">
      <c r="A9" s="1">
        <v>6</v>
      </c>
      <c r="B9" s="1">
        <v>94</v>
      </c>
      <c r="C9">
        <f t="shared" si="0"/>
        <v>4.543294782270004</v>
      </c>
      <c r="E9">
        <v>2</v>
      </c>
      <c r="F9">
        <f t="shared" si="1"/>
        <v>178.41287774400382</v>
      </c>
      <c r="G9">
        <f t="shared" si="2"/>
        <v>183.3867045002653</v>
      </c>
      <c r="H9">
        <f t="shared" si="3"/>
        <v>186.12593073278717</v>
      </c>
    </row>
    <row r="10" spans="1:8" ht="12.75">
      <c r="A10" s="1">
        <v>7</v>
      </c>
      <c r="B10" s="1">
        <v>97</v>
      </c>
      <c r="C10">
        <f t="shared" si="0"/>
        <v>4.574710978503383</v>
      </c>
      <c r="E10">
        <v>2.2</v>
      </c>
      <c r="F10">
        <f t="shared" si="1"/>
        <v>174.32134428572672</v>
      </c>
      <c r="G10">
        <f t="shared" si="2"/>
        <v>173.7724719522918</v>
      </c>
      <c r="H10">
        <f t="shared" si="3"/>
        <v>179.13056694104714</v>
      </c>
    </row>
    <row r="11" spans="1:8" ht="12.75">
      <c r="A11" s="1">
        <v>8</v>
      </c>
      <c r="B11" s="1">
        <v>84</v>
      </c>
      <c r="C11">
        <f t="shared" si="0"/>
        <v>4.430816798843313</v>
      </c>
      <c r="E11">
        <v>2.4</v>
      </c>
      <c r="F11">
        <f t="shared" si="1"/>
        <v>170.3236417563147</v>
      </c>
      <c r="G11">
        <f t="shared" si="2"/>
        <v>165.43616046999844</v>
      </c>
      <c r="H11">
        <f t="shared" si="3"/>
        <v>172.74430015073858</v>
      </c>
    </row>
    <row r="12" spans="1:8" ht="12.75">
      <c r="A12" s="1">
        <v>9</v>
      </c>
      <c r="B12" s="1">
        <v>78</v>
      </c>
      <c r="C12">
        <f t="shared" si="0"/>
        <v>4.356708826689592</v>
      </c>
      <c r="E12">
        <v>2.6</v>
      </c>
      <c r="F12">
        <f t="shared" si="1"/>
        <v>166.41761833584448</v>
      </c>
      <c r="G12">
        <f t="shared" si="2"/>
        <v>158.121109183418</v>
      </c>
      <c r="H12">
        <f t="shared" si="3"/>
        <v>166.86950419293174</v>
      </c>
    </row>
    <row r="13" spans="1:8" ht="12.75">
      <c r="A13" s="1">
        <v>10</v>
      </c>
      <c r="B13" s="1">
        <v>66</v>
      </c>
      <c r="C13">
        <f t="shared" si="0"/>
        <v>4.189654742026425</v>
      </c>
      <c r="E13">
        <v>2.8</v>
      </c>
      <c r="F13">
        <f t="shared" si="1"/>
        <v>162.60117155197</v>
      </c>
      <c r="G13">
        <f t="shared" si="2"/>
        <v>151.63711254552817</v>
      </c>
      <c r="H13">
        <f t="shared" si="3"/>
        <v>161.43029270316495</v>
      </c>
    </row>
    <row r="14" spans="1:8" ht="12.75">
      <c r="A14" s="1">
        <v>11</v>
      </c>
      <c r="B14" s="1">
        <v>72</v>
      </c>
      <c r="C14">
        <f t="shared" si="0"/>
        <v>4.276666119016055</v>
      </c>
      <c r="E14">
        <v>3</v>
      </c>
      <c r="F14">
        <f t="shared" si="1"/>
        <v>158.87224714823648</v>
      </c>
      <c r="G14">
        <f t="shared" si="2"/>
        <v>145.83987548142312</v>
      </c>
      <c r="H14">
        <f t="shared" si="3"/>
        <v>156.36650795237705</v>
      </c>
    </row>
    <row r="15" spans="1:8" ht="12.75">
      <c r="A15" s="1">
        <v>12</v>
      </c>
      <c r="B15" s="1">
        <v>63</v>
      </c>
      <c r="C15">
        <f t="shared" si="0"/>
        <v>4.143134726391533</v>
      </c>
      <c r="E15">
        <v>3.2</v>
      </c>
      <c r="F15">
        <f t="shared" si="1"/>
        <v>155.2288379783481</v>
      </c>
      <c r="G15">
        <f t="shared" si="2"/>
        <v>140.61772132109448</v>
      </c>
      <c r="H15">
        <f t="shared" si="3"/>
        <v>151.62965366393587</v>
      </c>
    </row>
    <row r="16" spans="5:8" ht="12.75">
      <c r="E16">
        <v>3.4</v>
      </c>
      <c r="F16">
        <f t="shared" si="1"/>
        <v>151.66898292579305</v>
      </c>
      <c r="G16">
        <f t="shared" si="2"/>
        <v>135.88271185297714</v>
      </c>
      <c r="H16">
        <f t="shared" si="3"/>
        <v>147.1800630198589</v>
      </c>
    </row>
    <row r="17" spans="5:8" ht="12.75">
      <c r="E17">
        <v>3.6</v>
      </c>
      <c r="F17">
        <f t="shared" si="1"/>
        <v>148.19076584824467</v>
      </c>
      <c r="G17">
        <f t="shared" si="2"/>
        <v>131.564548852201</v>
      </c>
      <c r="H17">
        <f t="shared" si="3"/>
        <v>142.98487737032843</v>
      </c>
    </row>
    <row r="18" spans="5:8" ht="12.75">
      <c r="E18">
        <v>3.8</v>
      </c>
      <c r="F18">
        <f t="shared" si="1"/>
        <v>144.79231454617113</v>
      </c>
      <c r="G18">
        <f t="shared" si="2"/>
        <v>127.60628395076277</v>
      </c>
      <c r="H18">
        <f t="shared" si="3"/>
        <v>139.0165721717591</v>
      </c>
    </row>
    <row r="19" spans="5:8" ht="12.75">
      <c r="E19">
        <v>4</v>
      </c>
      <c r="F19">
        <f t="shared" si="1"/>
        <v>141.47179975509715</v>
      </c>
      <c r="G19">
        <f t="shared" si="2"/>
        <v>123.9612362236182</v>
      </c>
      <c r="H19">
        <f t="shared" si="3"/>
        <v>135.25186146557434</v>
      </c>
    </row>
    <row r="20" spans="5:8" ht="12.75">
      <c r="E20">
        <v>4.2</v>
      </c>
      <c r="F20">
        <f t="shared" si="1"/>
        <v>138.2274341609767</v>
      </c>
      <c r="G20">
        <f t="shared" si="2"/>
        <v>120.5907356930032</v>
      </c>
      <c r="H20">
        <f t="shared" si="3"/>
        <v>131.67086992275483</v>
      </c>
    </row>
    <row r="21" spans="5:8" ht="12.75">
      <c r="E21">
        <v>4.4</v>
      </c>
      <c r="F21">
        <f t="shared" si="1"/>
        <v>135.05747143814608</v>
      </c>
      <c r="G21">
        <f t="shared" si="2"/>
        <v>117.46244365718972</v>
      </c>
      <c r="H21">
        <f t="shared" si="3"/>
        <v>128.25649767383433</v>
      </c>
    </row>
    <row r="22" spans="1:8" ht="12.75">
      <c r="A22" t="s">
        <v>5</v>
      </c>
      <c r="E22">
        <v>4.6</v>
      </c>
      <c r="F22">
        <f t="shared" si="1"/>
        <v>131.96020530933916</v>
      </c>
      <c r="G22">
        <f t="shared" si="2"/>
        <v>114.54908352241353</v>
      </c>
      <c r="H22">
        <f t="shared" si="3"/>
        <v>124.99392644581398</v>
      </c>
    </row>
    <row r="23" spans="5:8" ht="13.5" thickBot="1">
      <c r="E23">
        <v>4.8</v>
      </c>
      <c r="F23">
        <f t="shared" si="1"/>
        <v>128.93396862725965</v>
      </c>
      <c r="G23">
        <f t="shared" si="2"/>
        <v>111.82746875698513</v>
      </c>
      <c r="H23">
        <f t="shared" si="3"/>
        <v>121.87023088352576</v>
      </c>
    </row>
    <row r="24" spans="1:8" ht="12.75">
      <c r="A24" s="2" t="s">
        <v>6</v>
      </c>
      <c r="B24" s="2"/>
      <c r="E24">
        <v>5</v>
      </c>
      <c r="F24">
        <f t="shared" si="1"/>
        <v>125.97713247721546</v>
      </c>
      <c r="G24">
        <f t="shared" si="2"/>
        <v>109.27774921767644</v>
      </c>
      <c r="H24">
        <f t="shared" si="3"/>
        <v>118.87406926721282</v>
      </c>
    </row>
    <row r="25" spans="1:8" ht="12.75">
      <c r="A25" s="3" t="s">
        <v>7</v>
      </c>
      <c r="B25" s="3">
        <v>0.9678735157992743</v>
      </c>
      <c r="E25">
        <v>5.2</v>
      </c>
      <c r="F25">
        <f t="shared" si="1"/>
        <v>123.08810530033244</v>
      </c>
      <c r="G25">
        <f t="shared" si="2"/>
        <v>106.88282021774296</v>
      </c>
      <c r="H25">
        <f t="shared" si="3"/>
        <v>115.99543492571893</v>
      </c>
    </row>
    <row r="26" spans="1:8" ht="12.75">
      <c r="A26" s="3" t="s">
        <v>8</v>
      </c>
      <c r="B26" s="3">
        <v>0.936779142585648</v>
      </c>
      <c r="E26">
        <v>5.4</v>
      </c>
      <c r="F26">
        <f t="shared" si="1"/>
        <v>120.26533203687518</v>
      </c>
      <c r="G26">
        <f t="shared" si="2"/>
        <v>104.62785442740126</v>
      </c>
      <c r="H26">
        <f t="shared" si="3"/>
        <v>113.22545458991833</v>
      </c>
    </row>
    <row r="27" spans="1:8" ht="12.75">
      <c r="A27" s="3" t="s">
        <v>9</v>
      </c>
      <c r="B27" s="3">
        <v>0.9304570568442128</v>
      </c>
      <c r="E27">
        <v>5.6</v>
      </c>
      <c r="F27">
        <f t="shared" si="1"/>
        <v>117.50729328921412</v>
      </c>
      <c r="G27">
        <f t="shared" si="2"/>
        <v>102.49992756970232</v>
      </c>
      <c r="H27">
        <f t="shared" si="3"/>
        <v>110.55622343595213</v>
      </c>
    </row>
    <row r="28" spans="1:8" ht="12.75">
      <c r="A28" s="3" t="s">
        <v>10</v>
      </c>
      <c r="B28" s="3">
        <v>0.11423181572709991</v>
      </c>
      <c r="E28">
        <v>5.8</v>
      </c>
      <c r="F28">
        <f t="shared" si="1"/>
        <v>114.81250450398835</v>
      </c>
      <c r="G28">
        <f t="shared" si="2"/>
        <v>100.48771650996926</v>
      </c>
      <c r="H28">
        <f t="shared" si="3"/>
        <v>107.98066908786362</v>
      </c>
    </row>
    <row r="29" spans="1:8" ht="13.5" thickBot="1">
      <c r="A29" s="4" t="s">
        <v>11</v>
      </c>
      <c r="B29" s="4">
        <v>12</v>
      </c>
      <c r="E29">
        <v>6</v>
      </c>
      <c r="F29">
        <f t="shared" si="1"/>
        <v>112.17951517302372</v>
      </c>
      <c r="G29">
        <f t="shared" si="2"/>
        <v>98.58125377540446</v>
      </c>
      <c r="H29">
        <f t="shared" si="3"/>
        <v>105.49243868516422</v>
      </c>
    </row>
    <row r="30" spans="5:8" ht="12.75">
      <c r="E30">
        <v>6.2</v>
      </c>
      <c r="F30">
        <f t="shared" si="1"/>
        <v>109.60690805257636</v>
      </c>
      <c r="G30">
        <f t="shared" si="2"/>
        <v>96.77172646605497</v>
      </c>
      <c r="H30">
        <f t="shared" si="3"/>
        <v>103.08580447479508</v>
      </c>
    </row>
    <row r="31" spans="1:8" ht="13.5" thickBot="1">
      <c r="A31" t="s">
        <v>12</v>
      </c>
      <c r="E31">
        <v>6.4</v>
      </c>
      <c r="F31">
        <f t="shared" si="1"/>
        <v>107.09329840048112</v>
      </c>
      <c r="G31">
        <f t="shared" si="2"/>
        <v>95.05131038485885</v>
      </c>
      <c r="H31">
        <f t="shared" si="3"/>
        <v>100.75558439672307</v>
      </c>
    </row>
    <row r="32" spans="1:8" ht="12.75">
      <c r="A32" s="5"/>
      <c r="B32" s="5" t="s">
        <v>13</v>
      </c>
      <c r="C32" s="5" t="s">
        <v>14</v>
      </c>
      <c r="D32" s="6"/>
      <c r="E32">
        <v>6.6</v>
      </c>
      <c r="F32">
        <f t="shared" si="1"/>
        <v>104.63733323079455</v>
      </c>
      <c r="G32">
        <f t="shared" si="2"/>
        <v>93.41303233181473</v>
      </c>
      <c r="H32">
        <f t="shared" si="3"/>
        <v>98.49707489342418</v>
      </c>
    </row>
    <row r="33" spans="1:8" ht="12.75">
      <c r="A33" s="3" t="s">
        <v>15</v>
      </c>
      <c r="B33" s="3">
        <v>1</v>
      </c>
      <c r="C33" s="3">
        <v>1.9335303394483012</v>
      </c>
      <c r="D33" s="3"/>
      <c r="E33">
        <v>6.8</v>
      </c>
      <c r="F33">
        <f t="shared" si="1"/>
        <v>102.2376905855311</v>
      </c>
      <c r="G33">
        <f t="shared" si="2"/>
        <v>91.85065508763957</v>
      </c>
      <c r="H33">
        <f t="shared" si="3"/>
        <v>96.30599375264606</v>
      </c>
    </row>
    <row r="34" spans="1:8" ht="12.75">
      <c r="A34" s="3" t="s">
        <v>16</v>
      </c>
      <c r="B34" s="3">
        <v>10</v>
      </c>
      <c r="C34" s="3">
        <v>0.1304890772431011</v>
      </c>
      <c r="D34" s="3"/>
      <c r="E34">
        <v>7</v>
      </c>
      <c r="F34">
        <f t="shared" si="1"/>
        <v>99.89307882310051</v>
      </c>
      <c r="G34">
        <f t="shared" si="2"/>
        <v>90.35858080332552</v>
      </c>
      <c r="H34">
        <f t="shared" si="3"/>
        <v>94.17843123759059</v>
      </c>
    </row>
    <row r="35" spans="1:8" ht="13.5" thickBot="1">
      <c r="A35" s="4" t="s">
        <v>17</v>
      </c>
      <c r="B35" s="4">
        <v>11</v>
      </c>
      <c r="C35" s="4">
        <v>2.0640194166914023</v>
      </c>
      <c r="D35" s="3"/>
      <c r="E35">
        <v>7.2</v>
      </c>
      <c r="F35">
        <f t="shared" si="1"/>
        <v>97.60223592306347</v>
      </c>
      <c r="G35">
        <f t="shared" si="2"/>
        <v>88.93176941787432</v>
      </c>
      <c r="H35">
        <f t="shared" si="3"/>
        <v>92.11080810311563</v>
      </c>
    </row>
    <row r="36" spans="5:8" ht="13.5" thickBot="1">
      <c r="E36">
        <v>7.4</v>
      </c>
      <c r="F36">
        <f aca="true" t="shared" si="4" ref="F36:F59">225*EXP(-0.116*E36)</f>
        <v>95.36392880683128</v>
      </c>
      <c r="G36">
        <f aca="true" t="shared" si="5" ref="G36:G59">271.3*E36^(-0.565)</f>
        <v>87.56566942135679</v>
      </c>
      <c r="H36">
        <f aca="true" t="shared" si="6" ref="H36:H59">237-169*LOG(E36)</f>
        <v>90.09983936546502</v>
      </c>
    </row>
    <row r="37" spans="1:12" ht="12.75">
      <c r="A37" s="5"/>
      <c r="B37" s="5" t="s">
        <v>18</v>
      </c>
      <c r="C37" s="5" t="s">
        <v>10</v>
      </c>
      <c r="D37" s="6"/>
      <c r="E37">
        <v>7.6</v>
      </c>
      <c r="F37">
        <f t="shared" si="4"/>
        <v>93.17695267394382</v>
      </c>
      <c r="G37">
        <f t="shared" si="5"/>
        <v>86.25615881774966</v>
      </c>
      <c r="H37">
        <f t="shared" si="6"/>
        <v>88.14250290454626</v>
      </c>
      <c r="J37" s="5"/>
      <c r="K37" s="5" t="s">
        <v>19</v>
      </c>
      <c r="L37" s="5" t="s">
        <v>20</v>
      </c>
    </row>
    <row r="38" spans="1:12" ht="12.75">
      <c r="A38" s="3" t="s">
        <v>21</v>
      </c>
      <c r="B38" s="3">
        <v>5.417757413257929</v>
      </c>
      <c r="C38" s="3">
        <v>0.07030482257562559</v>
      </c>
      <c r="D38" s="3"/>
      <c r="E38">
        <v>7.8</v>
      </c>
      <c r="F38">
        <f t="shared" si="4"/>
        <v>91.04013035356871</v>
      </c>
      <c r="G38">
        <f t="shared" si="5"/>
        <v>84.99949456061258</v>
      </c>
      <c r="H38">
        <f t="shared" si="6"/>
        <v>86.23601214530882</v>
      </c>
      <c r="J38" s="3"/>
      <c r="K38" s="3">
        <v>5.261108479487558</v>
      </c>
      <c r="L38" s="3">
        <v>5.5744063470283</v>
      </c>
    </row>
    <row r="39" spans="1:12" ht="13.5" thickBot="1">
      <c r="A39" s="4" t="s">
        <v>22</v>
      </c>
      <c r="B39" s="4">
        <v>-0.11628065696818655</v>
      </c>
      <c r="C39" s="4">
        <v>0.009552544319038963</v>
      </c>
      <c r="D39" s="3"/>
      <c r="E39">
        <v>8</v>
      </c>
      <c r="F39">
        <f t="shared" si="4"/>
        <v>88.95231167087246</v>
      </c>
      <c r="G39">
        <f t="shared" si="5"/>
        <v>83.792269063134</v>
      </c>
      <c r="H39">
        <f t="shared" si="6"/>
        <v>84.37779219836153</v>
      </c>
      <c r="J39" s="4"/>
      <c r="K39" s="4">
        <v>-0.13756505578395797</v>
      </c>
      <c r="L39" s="4">
        <v>-0.09499625815241515</v>
      </c>
    </row>
    <row r="40" spans="5:8" ht="12.75">
      <c r="E40">
        <v>8.2</v>
      </c>
      <c r="F40">
        <f t="shared" si="4"/>
        <v>86.91237282792255</v>
      </c>
      <c r="G40">
        <f t="shared" si="5"/>
        <v>82.63137264353648</v>
      </c>
      <c r="H40">
        <f t="shared" si="6"/>
        <v>82.56545894715188</v>
      </c>
    </row>
    <row r="41" spans="5:8" ht="12.75">
      <c r="E41">
        <v>8.4</v>
      </c>
      <c r="F41">
        <f t="shared" si="4"/>
        <v>84.91921579878736</v>
      </c>
      <c r="G41">
        <f t="shared" si="5"/>
        <v>81.51396097310126</v>
      </c>
      <c r="H41">
        <f t="shared" si="6"/>
        <v>80.796800655542</v>
      </c>
    </row>
    <row r="42" spans="5:8" ht="12.75">
      <c r="E42">
        <v>8.6</v>
      </c>
      <c r="F42">
        <f t="shared" si="4"/>
        <v>82.97176773850816</v>
      </c>
      <c r="G42">
        <f t="shared" si="5"/>
        <v>80.43742675903073</v>
      </c>
      <c r="H42">
        <f t="shared" si="6"/>
        <v>79.06976173983708</v>
      </c>
    </row>
    <row r="43" spans="5:8" ht="12.75">
      <c r="E43">
        <v>8.8</v>
      </c>
      <c r="F43">
        <f t="shared" si="4"/>
        <v>81.0689804056251</v>
      </c>
      <c r="G43">
        <f t="shared" si="5"/>
        <v>79.39937502705533</v>
      </c>
      <c r="H43">
        <f t="shared" si="6"/>
        <v>77.3824284066215</v>
      </c>
    </row>
    <row r="44" spans="5:8" ht="12.75">
      <c r="E44">
        <v>9</v>
      </c>
      <c r="F44">
        <f t="shared" si="4"/>
        <v>79.20982959794654</v>
      </c>
      <c r="G44">
        <f t="shared" si="5"/>
        <v>78.39760147599337</v>
      </c>
      <c r="H44">
        <f t="shared" si="6"/>
        <v>75.7330159047541</v>
      </c>
    </row>
    <row r="45" spans="5:8" ht="12.75">
      <c r="E45">
        <v>9.2</v>
      </c>
      <c r="F45">
        <f t="shared" si="4"/>
        <v>77.39331460125753</v>
      </c>
      <c r="G45">
        <f t="shared" si="5"/>
        <v>77.4300734636972</v>
      </c>
      <c r="H45">
        <f t="shared" si="6"/>
        <v>74.11985717860117</v>
      </c>
    </row>
    <row r="46" spans="5:8" ht="12.75">
      <c r="E46">
        <v>9.4</v>
      </c>
      <c r="F46">
        <f t="shared" si="4"/>
        <v>75.61845765067144</v>
      </c>
      <c r="G46">
        <f t="shared" si="5"/>
        <v>76.49491325507316</v>
      </c>
      <c r="H46">
        <f t="shared" si="6"/>
        <v>72.54139274165092</v>
      </c>
    </row>
    <row r="47" spans="5:8" ht="12.75">
      <c r="E47">
        <v>9.6</v>
      </c>
      <c r="F47">
        <f t="shared" si="4"/>
        <v>73.8843034043341</v>
      </c>
      <c r="G47">
        <f t="shared" si="5"/>
        <v>75.59038322134123</v>
      </c>
      <c r="H47">
        <f t="shared" si="6"/>
        <v>70.99616161631295</v>
      </c>
    </row>
    <row r="48" spans="5:8" ht="12.75">
      <c r="E48">
        <v>9.8</v>
      </c>
      <c r="F48">
        <f t="shared" si="4"/>
        <v>72.18991842919746</v>
      </c>
      <c r="G48">
        <f t="shared" si="5"/>
        <v>74.7148727279095</v>
      </c>
      <c r="H48">
        <f t="shared" si="6"/>
        <v>69.48279320796837</v>
      </c>
    </row>
    <row r="49" spans="5:8" ht="12.75">
      <c r="E49">
        <v>10</v>
      </c>
      <c r="F49">
        <f t="shared" si="4"/>
        <v>70.53439069858618</v>
      </c>
      <c r="G49">
        <f t="shared" si="5"/>
        <v>73.86688648815377</v>
      </c>
      <c r="H49">
        <f t="shared" si="6"/>
        <v>68</v>
      </c>
    </row>
    <row r="50" spans="5:8" ht="12.75">
      <c r="E50">
        <v>10.2</v>
      </c>
      <c r="F50">
        <f t="shared" si="4"/>
        <v>68.91682910128634</v>
      </c>
      <c r="G50">
        <f t="shared" si="5"/>
        <v>73.04503419357276</v>
      </c>
      <c r="H50">
        <f t="shared" si="6"/>
        <v>66.54657097223594</v>
      </c>
    </row>
    <row r="51" spans="5:8" ht="12.75">
      <c r="E51">
        <v>10.4</v>
      </c>
      <c r="F51">
        <f t="shared" si="4"/>
        <v>67.33636296189212</v>
      </c>
      <c r="G51">
        <f t="shared" si="5"/>
        <v>72.24802125848214</v>
      </c>
      <c r="H51">
        <f t="shared" si="6"/>
        <v>65.12136565850614</v>
      </c>
    </row>
    <row r="52" spans="5:8" ht="12.75">
      <c r="E52">
        <v>10.6</v>
      </c>
      <c r="F52">
        <f t="shared" si="4"/>
        <v>65.79214157215262</v>
      </c>
      <c r="G52">
        <f t="shared" si="5"/>
        <v>71.47464054060852</v>
      </c>
      <c r="H52">
        <f t="shared" si="6"/>
        <v>63.72330877025385</v>
      </c>
    </row>
    <row r="53" spans="5:8" ht="12.75">
      <c r="E53">
        <v>10.8</v>
      </c>
      <c r="F53">
        <f t="shared" si="4"/>
        <v>64.28333373306593</v>
      </c>
      <c r="G53">
        <f t="shared" si="5"/>
        <v>70.72376491844676</v>
      </c>
      <c r="H53">
        <f t="shared" si="6"/>
        <v>62.35138532270551</v>
      </c>
    </row>
    <row r="54" spans="5:8" ht="12.75">
      <c r="E54">
        <v>11</v>
      </c>
      <c r="F54">
        <f t="shared" si="4"/>
        <v>62.80912730747472</v>
      </c>
      <c r="G54">
        <f t="shared" si="5"/>
        <v>69.99434062269906</v>
      </c>
      <c r="H54">
        <f t="shared" si="6"/>
        <v>61.00463620825994</v>
      </c>
    </row>
    <row r="55" spans="5:8" ht="12.75">
      <c r="E55">
        <v>11.2</v>
      </c>
      <c r="F55">
        <f t="shared" si="4"/>
        <v>61.368728782921714</v>
      </c>
      <c r="G55">
        <f t="shared" si="5"/>
        <v>69.28538123303942</v>
      </c>
      <c r="H55">
        <f t="shared" si="6"/>
        <v>59.682154168739316</v>
      </c>
    </row>
    <row r="56" spans="5:8" ht="12.75">
      <c r="E56">
        <v>11.4</v>
      </c>
      <c r="F56">
        <f t="shared" si="4"/>
        <v>59.961362844530555</v>
      </c>
      <c r="G56">
        <f t="shared" si="5"/>
        <v>68.59596226327447</v>
      </c>
      <c r="H56">
        <f t="shared" si="6"/>
        <v>58.383080124136114</v>
      </c>
    </row>
    <row r="57" spans="5:8" ht="12.75">
      <c r="E57">
        <v>11.6</v>
      </c>
      <c r="F57">
        <f t="shared" si="4"/>
        <v>58.58627195768152</v>
      </c>
      <c r="G57">
        <f t="shared" si="5"/>
        <v>67.92521626804334</v>
      </c>
      <c r="H57">
        <f t="shared" si="6"/>
        <v>57.106599820650786</v>
      </c>
    </row>
    <row r="58" spans="5:8" ht="12.75">
      <c r="E58">
        <v>11.8</v>
      </c>
      <c r="F58">
        <f t="shared" si="4"/>
        <v>57.24271596025783</v>
      </c>
      <c r="G58">
        <f t="shared" si="5"/>
        <v>67.27232841280484</v>
      </c>
      <c r="H58">
        <f t="shared" si="6"/>
        <v>55.8519407652648</v>
      </c>
    </row>
    <row r="59" spans="5:8" ht="12.75">
      <c r="E59">
        <v>12</v>
      </c>
      <c r="F59">
        <f t="shared" si="4"/>
        <v>55.92997166424292</v>
      </c>
      <c r="G59">
        <f t="shared" si="5"/>
        <v>66.63653245623205</v>
      </c>
      <c r="H59">
        <f t="shared" si="6"/>
        <v>54.618369417951385</v>
      </c>
    </row>
    <row r="61" ht="12.75">
      <c r="G61" t="s">
        <v>23</v>
      </c>
    </row>
    <row r="62" spans="1:7" ht="12.75">
      <c r="A62" t="s">
        <v>0</v>
      </c>
      <c r="B62" t="s">
        <v>24</v>
      </c>
      <c r="C62" t="s">
        <v>1</v>
      </c>
      <c r="E62" t="s">
        <v>25</v>
      </c>
      <c r="F62" t="s">
        <v>26</v>
      </c>
      <c r="G62" t="s">
        <v>5</v>
      </c>
    </row>
    <row r="63" spans="1:6" ht="13.5" thickBot="1">
      <c r="A63">
        <v>1</v>
      </c>
      <c r="B63">
        <f aca="true" t="shared" si="7" ref="B63:B74">LOG(A63)</f>
        <v>0</v>
      </c>
      <c r="C63">
        <v>243</v>
      </c>
      <c r="E63">
        <f aca="true" t="shared" si="8" ref="E63:E74">LOG(C63)</f>
        <v>2.385606273598312</v>
      </c>
      <c r="F63">
        <f aca="true" t="shared" si="9" ref="F63:F74">LN(A63)</f>
        <v>0</v>
      </c>
    </row>
    <row r="64" spans="1:10" ht="12.75">
      <c r="A64">
        <v>2</v>
      </c>
      <c r="B64">
        <f t="shared" si="7"/>
        <v>0.3010299956639812</v>
      </c>
      <c r="C64">
        <v>185</v>
      </c>
      <c r="E64">
        <f t="shared" si="8"/>
        <v>2.2671717284030137</v>
      </c>
      <c r="F64">
        <f t="shared" si="9"/>
        <v>0.6931471805599453</v>
      </c>
      <c r="G64" s="2" t="s">
        <v>6</v>
      </c>
      <c r="H64" s="2"/>
      <c r="I64" s="2"/>
      <c r="J64" s="2"/>
    </row>
    <row r="65" spans="1:10" ht="12.75">
      <c r="A65">
        <v>3</v>
      </c>
      <c r="B65">
        <f t="shared" si="7"/>
        <v>0.47712125471966244</v>
      </c>
      <c r="C65">
        <v>165</v>
      </c>
      <c r="E65">
        <f t="shared" si="8"/>
        <v>2.2174839442139063</v>
      </c>
      <c r="F65">
        <f t="shared" si="9"/>
        <v>1.0986122886681098</v>
      </c>
      <c r="G65" s="3" t="s">
        <v>7</v>
      </c>
      <c r="H65" s="3"/>
      <c r="I65" s="3"/>
      <c r="J65" s="3">
        <v>0.9861045169512751</v>
      </c>
    </row>
    <row r="66" spans="1:10" ht="12.75">
      <c r="A66">
        <v>4</v>
      </c>
      <c r="B66">
        <f t="shared" si="7"/>
        <v>0.6020599913279624</v>
      </c>
      <c r="C66">
        <v>133</v>
      </c>
      <c r="E66">
        <f t="shared" si="8"/>
        <v>2.123851640967086</v>
      </c>
      <c r="F66">
        <f t="shared" si="9"/>
        <v>1.3862943611198906</v>
      </c>
      <c r="G66" s="3" t="s">
        <v>8</v>
      </c>
      <c r="H66" s="3"/>
      <c r="I66" s="3"/>
      <c r="J66" s="3">
        <v>0.9724021183517076</v>
      </c>
    </row>
    <row r="67" spans="1:10" ht="12.75">
      <c r="A67">
        <v>5</v>
      </c>
      <c r="B67">
        <f t="shared" si="7"/>
        <v>0.6989700043360189</v>
      </c>
      <c r="C67">
        <v>112</v>
      </c>
      <c r="E67">
        <f t="shared" si="8"/>
        <v>2.0492180226701815</v>
      </c>
      <c r="F67">
        <f t="shared" si="9"/>
        <v>1.6094379124341003</v>
      </c>
      <c r="G67" s="3" t="s">
        <v>9</v>
      </c>
      <c r="H67" s="3"/>
      <c r="I67" s="3"/>
      <c r="J67" s="3">
        <v>0.9696423301868784</v>
      </c>
    </row>
    <row r="68" spans="1:10" ht="12.75">
      <c r="A68">
        <v>6</v>
      </c>
      <c r="B68">
        <f t="shared" si="7"/>
        <v>0.7781512503836436</v>
      </c>
      <c r="C68">
        <v>94</v>
      </c>
      <c r="E68">
        <f t="shared" si="8"/>
        <v>1.9731278535996986</v>
      </c>
      <c r="F68">
        <f t="shared" si="9"/>
        <v>1.791759469228055</v>
      </c>
      <c r="G68" s="3" t="s">
        <v>10</v>
      </c>
      <c r="H68" s="3"/>
      <c r="I68" s="3"/>
      <c r="J68" s="3">
        <v>0.03277774516842571</v>
      </c>
    </row>
    <row r="69" spans="1:10" ht="13.5" thickBot="1">
      <c r="A69">
        <v>7</v>
      </c>
      <c r="B69">
        <f t="shared" si="7"/>
        <v>0.8450980400142568</v>
      </c>
      <c r="C69">
        <v>97</v>
      </c>
      <c r="E69">
        <f t="shared" si="8"/>
        <v>1.9867717342662448</v>
      </c>
      <c r="F69">
        <f t="shared" si="9"/>
        <v>1.9459101490553132</v>
      </c>
      <c r="G69" s="4" t="s">
        <v>11</v>
      </c>
      <c r="H69" s="4"/>
      <c r="I69" s="4"/>
      <c r="J69" s="4">
        <v>12</v>
      </c>
    </row>
    <row r="70" spans="1:6" ht="12.75">
      <c r="A70">
        <v>8</v>
      </c>
      <c r="B70">
        <f t="shared" si="7"/>
        <v>0.9030899869919435</v>
      </c>
      <c r="C70">
        <v>84</v>
      </c>
      <c r="E70">
        <f t="shared" si="8"/>
        <v>1.9242792860618816</v>
      </c>
      <c r="F70">
        <f t="shared" si="9"/>
        <v>2.0794415416798357</v>
      </c>
    </row>
    <row r="71" spans="1:7" ht="13.5" thickBot="1">
      <c r="A71">
        <v>9</v>
      </c>
      <c r="B71">
        <f t="shared" si="7"/>
        <v>0.9542425094393249</v>
      </c>
      <c r="C71">
        <v>78</v>
      </c>
      <c r="E71">
        <f t="shared" si="8"/>
        <v>1.8920946026904804</v>
      </c>
      <c r="F71">
        <f t="shared" si="9"/>
        <v>2.1972245773362196</v>
      </c>
      <c r="G71" t="s">
        <v>12</v>
      </c>
    </row>
    <row r="72" spans="1:14" ht="12.75">
      <c r="A72">
        <v>10</v>
      </c>
      <c r="B72">
        <f t="shared" si="7"/>
        <v>1</v>
      </c>
      <c r="C72">
        <v>66</v>
      </c>
      <c r="E72">
        <f t="shared" si="8"/>
        <v>1.8195439355418688</v>
      </c>
      <c r="F72">
        <f t="shared" si="9"/>
        <v>2.302585092994046</v>
      </c>
      <c r="G72" s="5"/>
      <c r="H72" s="5"/>
      <c r="I72" s="5"/>
      <c r="J72" s="5" t="s">
        <v>13</v>
      </c>
      <c r="K72" s="5" t="s">
        <v>14</v>
      </c>
      <c r="L72" s="5" t="s">
        <v>27</v>
      </c>
      <c r="M72" s="5" t="s">
        <v>28</v>
      </c>
      <c r="N72" s="5" t="s">
        <v>29</v>
      </c>
    </row>
    <row r="73" spans="1:14" ht="12.75">
      <c r="A73">
        <v>11</v>
      </c>
      <c r="B73">
        <f t="shared" si="7"/>
        <v>1.0413926851582251</v>
      </c>
      <c r="C73">
        <v>72</v>
      </c>
      <c r="E73">
        <f t="shared" si="8"/>
        <v>1.8573324964312685</v>
      </c>
      <c r="F73">
        <f t="shared" si="9"/>
        <v>2.3978952727983707</v>
      </c>
      <c r="G73" s="3" t="s">
        <v>15</v>
      </c>
      <c r="H73" s="3"/>
      <c r="I73" s="3"/>
      <c r="J73" s="3">
        <v>1</v>
      </c>
      <c r="K73" s="3">
        <v>0.3785543990638243</v>
      </c>
      <c r="L73" s="3">
        <v>0.3785543990638243</v>
      </c>
      <c r="M73" s="3">
        <v>352.3466513640472</v>
      </c>
      <c r="N73" s="3">
        <v>3.98597176148241E-09</v>
      </c>
    </row>
    <row r="74" spans="1:14" ht="12.75">
      <c r="A74">
        <v>12</v>
      </c>
      <c r="B74">
        <f t="shared" si="7"/>
        <v>1.0791812460476249</v>
      </c>
      <c r="C74">
        <v>63</v>
      </c>
      <c r="E74">
        <f t="shared" si="8"/>
        <v>1.7993405494535817</v>
      </c>
      <c r="F74">
        <f t="shared" si="9"/>
        <v>2.4849066497880004</v>
      </c>
      <c r="G74" s="3" t="s">
        <v>16</v>
      </c>
      <c r="H74" s="3"/>
      <c r="I74" s="3"/>
      <c r="J74" s="3">
        <v>10</v>
      </c>
      <c r="K74" s="3">
        <v>0.010743805783262547</v>
      </c>
      <c r="L74" s="3">
        <v>0.0010743805783262547</v>
      </c>
      <c r="M74" s="3"/>
      <c r="N74" s="3"/>
    </row>
    <row r="75" spans="7:14" ht="13.5" thickBot="1">
      <c r="G75" s="4" t="s">
        <v>17</v>
      </c>
      <c r="H75" s="4"/>
      <c r="I75" s="4"/>
      <c r="J75" s="4">
        <v>11</v>
      </c>
      <c r="K75" s="4">
        <v>0.3892982048470869</v>
      </c>
      <c r="L75" s="4"/>
      <c r="M75" s="4"/>
      <c r="N75" s="4"/>
    </row>
    <row r="76" ht="13.5" thickBot="1"/>
    <row r="77" spans="7:17" ht="12.75">
      <c r="G77" s="5"/>
      <c r="H77" s="5"/>
      <c r="I77" s="5"/>
      <c r="J77" s="5" t="s">
        <v>18</v>
      </c>
      <c r="K77" s="5" t="s">
        <v>10</v>
      </c>
      <c r="L77" s="5" t="s">
        <v>30</v>
      </c>
      <c r="M77" s="5" t="s">
        <v>31</v>
      </c>
      <c r="N77" s="5" t="s">
        <v>32</v>
      </c>
      <c r="O77" s="5" t="s">
        <v>33</v>
      </c>
      <c r="P77" s="5" t="s">
        <v>19</v>
      </c>
      <c r="Q77" s="5" t="s">
        <v>20</v>
      </c>
    </row>
    <row r="78" spans="7:17" ht="12.75">
      <c r="G78" s="3" t="s">
        <v>21</v>
      </c>
      <c r="H78" s="3"/>
      <c r="I78" s="3"/>
      <c r="J78" s="3">
        <v>2.433451885880244</v>
      </c>
      <c r="K78" s="3">
        <v>0.023745108692185858</v>
      </c>
      <c r="L78" s="3">
        <v>102.4822382338075</v>
      </c>
      <c r="M78" s="3">
        <v>1.9174329973141237E-16</v>
      </c>
      <c r="N78" s="3">
        <v>2.380544477503083</v>
      </c>
      <c r="O78" s="3">
        <v>2.4863592942574053</v>
      </c>
      <c r="P78" s="3">
        <v>2.380544477503083</v>
      </c>
      <c r="Q78" s="3">
        <v>2.4863592942574053</v>
      </c>
    </row>
    <row r="79" spans="7:17" ht="13.5" thickBot="1">
      <c r="G79" s="4" t="s">
        <v>22</v>
      </c>
      <c r="H79" s="4"/>
      <c r="I79" s="4"/>
      <c r="J79" s="4">
        <v>-0.5651394160115807</v>
      </c>
      <c r="K79" s="4">
        <v>0.03010721086564814</v>
      </c>
      <c r="L79" s="4">
        <v>-18.770899055827055</v>
      </c>
      <c r="M79" s="4">
        <v>3.985971761482296E-09</v>
      </c>
      <c r="N79" s="4">
        <v>-0.632222473874792</v>
      </c>
      <c r="O79" s="4">
        <v>-0.49805635814836935</v>
      </c>
      <c r="P79" s="4">
        <v>-0.632222473874792</v>
      </c>
      <c r="Q79" s="4">
        <v>-0.49805635814836935</v>
      </c>
    </row>
    <row r="83" ht="12.75">
      <c r="G83" t="s">
        <v>34</v>
      </c>
    </row>
    <row r="84" ht="12.75">
      <c r="G84" t="s">
        <v>5</v>
      </c>
    </row>
    <row r="85" ht="13.5" thickBot="1"/>
    <row r="86" spans="7:10" ht="12.75">
      <c r="G86" s="2" t="s">
        <v>6</v>
      </c>
      <c r="H86" s="2"/>
      <c r="I86" s="2"/>
      <c r="J86" s="2"/>
    </row>
    <row r="87" spans="7:10" ht="12.75">
      <c r="G87" s="3" t="s">
        <v>7</v>
      </c>
      <c r="H87" s="3"/>
      <c r="I87" s="3"/>
      <c r="J87" s="3">
        <v>0.9928647735192176</v>
      </c>
    </row>
    <row r="88" spans="7:10" ht="12.75">
      <c r="G88" s="3" t="s">
        <v>8</v>
      </c>
      <c r="H88" s="3"/>
      <c r="I88" s="3"/>
      <c r="J88" s="3">
        <v>0.9857804584953673</v>
      </c>
    </row>
    <row r="89" spans="7:10" ht="12.75">
      <c r="G89" s="3" t="s">
        <v>9</v>
      </c>
      <c r="H89" s="3"/>
      <c r="I89" s="3"/>
      <c r="J89" s="3">
        <v>0.9843585043449041</v>
      </c>
    </row>
    <row r="90" spans="7:10" ht="12.75">
      <c r="G90" s="3" t="s">
        <v>10</v>
      </c>
      <c r="H90" s="3"/>
      <c r="I90" s="3"/>
      <c r="J90" s="3">
        <v>6.968889585502296</v>
      </c>
    </row>
    <row r="91" spans="7:10" ht="13.5" thickBot="1">
      <c r="G91" s="4" t="s">
        <v>11</v>
      </c>
      <c r="H91" s="4"/>
      <c r="I91" s="4"/>
      <c r="J91" s="4">
        <v>12</v>
      </c>
    </row>
    <row r="93" ht="13.5" thickBot="1">
      <c r="G93" t="s">
        <v>12</v>
      </c>
    </row>
    <row r="94" spans="7:14" ht="12.75">
      <c r="G94" s="5"/>
      <c r="H94" s="5"/>
      <c r="I94" s="5"/>
      <c r="J94" s="5" t="s">
        <v>13</v>
      </c>
      <c r="K94" s="5" t="s">
        <v>14</v>
      </c>
      <c r="L94" s="5" t="s">
        <v>27</v>
      </c>
      <c r="M94" s="5" t="s">
        <v>28</v>
      </c>
      <c r="N94" s="5" t="s">
        <v>29</v>
      </c>
    </row>
    <row r="95" spans="7:14" ht="12.75">
      <c r="G95" s="3" t="s">
        <v>15</v>
      </c>
      <c r="H95" s="3"/>
      <c r="I95" s="3"/>
      <c r="J95" s="3">
        <v>1</v>
      </c>
      <c r="K95" s="3">
        <v>33668.34577945078</v>
      </c>
      <c r="L95" s="3">
        <v>33668.34577945078</v>
      </c>
      <c r="M95" s="3">
        <v>693.2575555788526</v>
      </c>
      <c r="N95" s="3">
        <v>1.4391885545303188E-10</v>
      </c>
    </row>
    <row r="96" spans="7:14" ht="12.75">
      <c r="G96" s="3" t="s">
        <v>16</v>
      </c>
      <c r="H96" s="3"/>
      <c r="I96" s="3"/>
      <c r="J96" s="3">
        <v>10</v>
      </c>
      <c r="K96" s="3">
        <v>485.65422054922374</v>
      </c>
      <c r="L96" s="3">
        <v>48.56542205492237</v>
      </c>
      <c r="M96" s="3"/>
      <c r="N96" s="3"/>
    </row>
    <row r="97" spans="7:14" ht="13.5" thickBot="1">
      <c r="G97" s="4" t="s">
        <v>17</v>
      </c>
      <c r="H97" s="4"/>
      <c r="I97" s="4"/>
      <c r="J97" s="4">
        <v>11</v>
      </c>
      <c r="K97" s="4">
        <v>34154</v>
      </c>
      <c r="L97" s="4"/>
      <c r="M97" s="4"/>
      <c r="N97" s="4"/>
    </row>
    <row r="98" ht="13.5" thickBot="1"/>
    <row r="99" spans="7:17" ht="12.75">
      <c r="G99" s="5"/>
      <c r="H99" s="5"/>
      <c r="I99" s="5"/>
      <c r="J99" s="5" t="s">
        <v>18</v>
      </c>
      <c r="K99" s="5" t="s">
        <v>10</v>
      </c>
      <c r="L99" s="5" t="s">
        <v>30</v>
      </c>
      <c r="M99" s="5" t="s">
        <v>31</v>
      </c>
      <c r="N99" s="5" t="s">
        <v>32</v>
      </c>
      <c r="O99" s="5" t="s">
        <v>33</v>
      </c>
      <c r="P99" s="5" t="s">
        <v>19</v>
      </c>
      <c r="Q99" s="5" t="s">
        <v>20</v>
      </c>
    </row>
    <row r="100" spans="7:17" ht="12.75">
      <c r="G100" s="3" t="s">
        <v>21</v>
      </c>
      <c r="H100" s="3"/>
      <c r="I100" s="3"/>
      <c r="J100" s="3">
        <v>237.91515009191605</v>
      </c>
      <c r="K100" s="3">
        <v>5.048457110801982</v>
      </c>
      <c r="L100" s="3">
        <v>47.12630906239819</v>
      </c>
      <c r="M100" s="3">
        <v>4.461937583444827E-13</v>
      </c>
      <c r="N100" s="3">
        <v>226.66648471420473</v>
      </c>
      <c r="O100" s="3">
        <v>249.16381546962737</v>
      </c>
      <c r="P100" s="3">
        <v>226.66648471420473</v>
      </c>
      <c r="Q100" s="3">
        <v>249.16381546962737</v>
      </c>
    </row>
    <row r="101" spans="7:17" ht="13.5" thickBot="1">
      <c r="G101" s="4" t="s">
        <v>22</v>
      </c>
      <c r="H101" s="4"/>
      <c r="I101" s="4"/>
      <c r="J101" s="4">
        <v>-168.53974761077762</v>
      </c>
      <c r="K101" s="4">
        <v>6.401106213134127</v>
      </c>
      <c r="L101" s="4">
        <v>-26.329784571447806</v>
      </c>
      <c r="M101" s="4">
        <v>1.4391885545303273E-10</v>
      </c>
      <c r="N101" s="4">
        <v>-182.80230352804406</v>
      </c>
      <c r="O101" s="4">
        <v>-154.27719169351118</v>
      </c>
      <c r="P101" s="4">
        <v>-182.80230352804406</v>
      </c>
      <c r="Q101" s="4">
        <v>-154.27719169351118</v>
      </c>
    </row>
    <row r="105" ht="12.75">
      <c r="G105" t="s">
        <v>35</v>
      </c>
    </row>
    <row r="106" ht="12.75">
      <c r="G106" t="s">
        <v>5</v>
      </c>
    </row>
    <row r="107" ht="13.5" thickBot="1"/>
    <row r="108" spans="7:8" ht="12.75">
      <c r="G108" s="2" t="s">
        <v>6</v>
      </c>
      <c r="H108" s="2"/>
    </row>
    <row r="109" spans="7:8" ht="12.75">
      <c r="G109" s="3" t="s">
        <v>7</v>
      </c>
      <c r="H109" s="3">
        <v>0.9928647735192176</v>
      </c>
    </row>
    <row r="110" spans="7:8" ht="12.75">
      <c r="G110" s="3" t="s">
        <v>8</v>
      </c>
      <c r="H110" s="3">
        <v>0.9857804584953673</v>
      </c>
    </row>
    <row r="111" spans="7:8" ht="12.75">
      <c r="G111" s="3" t="s">
        <v>9</v>
      </c>
      <c r="H111" s="3">
        <v>0.9843585043449041</v>
      </c>
    </row>
    <row r="112" spans="7:8" ht="12.75">
      <c r="G112" s="3" t="s">
        <v>10</v>
      </c>
      <c r="H112" s="3">
        <v>6.968889585502303</v>
      </c>
    </row>
    <row r="113" spans="7:8" ht="13.5" thickBot="1">
      <c r="G113" s="4" t="s">
        <v>11</v>
      </c>
      <c r="H113" s="4">
        <v>12</v>
      </c>
    </row>
    <row r="115" ht="13.5" thickBot="1">
      <c r="G115" t="s">
        <v>12</v>
      </c>
    </row>
    <row r="116" spans="7:12" ht="12.75">
      <c r="G116" s="5"/>
      <c r="H116" s="5" t="s">
        <v>13</v>
      </c>
      <c r="I116" s="5" t="s">
        <v>14</v>
      </c>
      <c r="J116" s="5" t="s">
        <v>27</v>
      </c>
      <c r="K116" s="5" t="s">
        <v>28</v>
      </c>
      <c r="L116" s="5" t="s">
        <v>29</v>
      </c>
    </row>
    <row r="117" spans="7:12" ht="12.75">
      <c r="G117" s="3" t="s">
        <v>15</v>
      </c>
      <c r="H117" s="3">
        <v>1</v>
      </c>
      <c r="I117" s="3">
        <v>33668.34577945078</v>
      </c>
      <c r="J117" s="3">
        <v>33668.34577945078</v>
      </c>
      <c r="K117" s="3">
        <v>693.2575555788515</v>
      </c>
      <c r="L117" s="3">
        <v>1.4391885545303258E-10</v>
      </c>
    </row>
    <row r="118" spans="7:12" ht="12.75">
      <c r="G118" s="3" t="s">
        <v>16</v>
      </c>
      <c r="H118" s="3">
        <v>10</v>
      </c>
      <c r="I118" s="3">
        <v>485.65422054922453</v>
      </c>
      <c r="J118" s="3">
        <v>48.56542205492245</v>
      </c>
      <c r="K118" s="3"/>
      <c r="L118" s="3"/>
    </row>
    <row r="119" spans="7:12" ht="13.5" thickBot="1">
      <c r="G119" s="4" t="s">
        <v>17</v>
      </c>
      <c r="H119" s="4">
        <v>11</v>
      </c>
      <c r="I119" s="4">
        <v>34154</v>
      </c>
      <c r="J119" s="4"/>
      <c r="K119" s="4"/>
      <c r="L119" s="4"/>
    </row>
    <row r="120" ht="13.5" thickBot="1"/>
    <row r="121" spans="7:15" ht="12.75">
      <c r="G121" s="5"/>
      <c r="H121" s="5" t="s">
        <v>18</v>
      </c>
      <c r="I121" s="5" t="s">
        <v>10</v>
      </c>
      <c r="J121" s="5" t="s">
        <v>30</v>
      </c>
      <c r="K121" s="5" t="s">
        <v>31</v>
      </c>
      <c r="L121" s="5" t="s">
        <v>32</v>
      </c>
      <c r="M121" s="5" t="s">
        <v>33</v>
      </c>
      <c r="N121" s="5" t="s">
        <v>19</v>
      </c>
      <c r="O121" s="5" t="s">
        <v>20</v>
      </c>
    </row>
    <row r="122" spans="7:15" ht="12.75">
      <c r="G122" s="3" t="s">
        <v>21</v>
      </c>
      <c r="H122" s="3">
        <v>237.91515009191622</v>
      </c>
      <c r="I122" s="3">
        <v>5.04845711080199</v>
      </c>
      <c r="J122" s="3">
        <v>47.12630906239816</v>
      </c>
      <c r="K122" s="3">
        <v>4.4619375834448587E-13</v>
      </c>
      <c r="L122" s="3">
        <v>226.6664847142049</v>
      </c>
      <c r="M122" s="3">
        <v>249.16381546962754</v>
      </c>
      <c r="N122" s="3">
        <v>226.6664847142049</v>
      </c>
      <c r="O122" s="3">
        <v>249.16381546962754</v>
      </c>
    </row>
    <row r="123" spans="7:15" ht="13.5" thickBot="1">
      <c r="G123" s="4" t="s">
        <v>22</v>
      </c>
      <c r="H123" s="4">
        <v>-73.1958823687276</v>
      </c>
      <c r="I123" s="4">
        <v>2.779965106440775</v>
      </c>
      <c r="J123" s="4">
        <v>-26.329784571447814</v>
      </c>
      <c r="K123" s="4">
        <v>1.4391885545303273E-10</v>
      </c>
      <c r="L123" s="4">
        <v>-79.39003170143299</v>
      </c>
      <c r="M123" s="4">
        <v>-67.0017330360222</v>
      </c>
      <c r="N123" s="4">
        <v>-79.39003170143299</v>
      </c>
      <c r="O123" s="4">
        <v>-67.0017330360222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Gundersby Løvås</dc:creator>
  <cp:keywords/>
  <dc:description/>
  <cp:lastModifiedBy>Eli Valheim</cp:lastModifiedBy>
  <dcterms:created xsi:type="dcterms:W3CDTF">2004-09-11T13:01:16Z</dcterms:created>
  <dcterms:modified xsi:type="dcterms:W3CDTF">2018-06-20T07:55:36Z</dcterms:modified>
  <cp:category/>
  <cp:version/>
  <cp:contentType/>
  <cp:contentStatus/>
</cp:coreProperties>
</file>