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co_Universitetsforlaget\Redaksjon\T12_Org\Bokprosjekter 1\2017\Kostnad- og inntektsanalyse 10. utg\Nettsider 10. utg\Løsningsforlag studenter\"/>
    </mc:Choice>
  </mc:AlternateContent>
  <bookViews>
    <workbookView xWindow="0" yWindow="0" windowWidth="13290" windowHeight="12600"/>
  </bookViews>
  <sheets>
    <sheet name="4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6" i="1"/>
  <c r="H55" i="1"/>
  <c r="H57" i="1" s="1"/>
  <c r="K53" i="1"/>
  <c r="J48" i="1"/>
  <c r="C14" i="1" l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C12" i="1"/>
  <c r="D12" i="1" s="1"/>
  <c r="E12" i="1" l="1"/>
  <c r="F12" i="1" s="1"/>
  <c r="E13" i="1" s="1"/>
  <c r="C13" i="1"/>
  <c r="D13" i="1"/>
  <c r="C9" i="1"/>
  <c r="C8" i="1"/>
  <c r="E8" i="1"/>
  <c r="F8" i="1"/>
  <c r="G8" i="1"/>
  <c r="H8" i="1"/>
  <c r="I8" i="1"/>
  <c r="J8" i="1"/>
  <c r="K8" i="1"/>
  <c r="L8" i="1"/>
  <c r="M8" i="1"/>
  <c r="N8" i="1"/>
  <c r="D8" i="1"/>
  <c r="D11" i="1"/>
  <c r="E11" i="1"/>
  <c r="F11" i="1"/>
  <c r="G11" i="1"/>
  <c r="I11" i="1"/>
  <c r="K11" i="1"/>
  <c r="M11" i="1"/>
  <c r="C11" i="1"/>
  <c r="M7" i="1"/>
  <c r="I7" i="1"/>
  <c r="G7" i="1"/>
  <c r="C7" i="1"/>
  <c r="C10" i="1" s="1"/>
  <c r="D9" i="1"/>
  <c r="E9" i="1"/>
  <c r="F9" i="1"/>
  <c r="G9" i="1"/>
  <c r="H9" i="1"/>
  <c r="I9" i="1"/>
  <c r="J9" i="1"/>
  <c r="K9" i="1"/>
  <c r="L9" i="1"/>
  <c r="M9" i="1"/>
  <c r="N9" i="1"/>
  <c r="D7" i="1"/>
  <c r="E7" i="1"/>
  <c r="F7" i="1"/>
  <c r="H7" i="1"/>
  <c r="J7" i="1"/>
  <c r="L7" i="1"/>
  <c r="N7" i="1"/>
  <c r="B7" i="1"/>
  <c r="D10" i="1" l="1"/>
  <c r="G12" i="1"/>
  <c r="H12" i="1" s="1"/>
  <c r="E10" i="1"/>
  <c r="F10" i="1"/>
  <c r="L10" i="1"/>
  <c r="H10" i="1"/>
  <c r="N10" i="1"/>
  <c r="J10" i="1"/>
  <c r="K10" i="1"/>
  <c r="L11" i="1"/>
  <c r="J11" i="1"/>
  <c r="H11" i="1"/>
  <c r="K7" i="1"/>
  <c r="I10" i="1"/>
  <c r="M10" i="1"/>
  <c r="G10" i="1"/>
  <c r="F13" i="1" l="1"/>
  <c r="I12" i="1"/>
  <c r="G13" i="1"/>
  <c r="I49" i="1" l="1"/>
  <c r="M48" i="1"/>
  <c r="H13" i="1"/>
  <c r="J12" i="1"/>
  <c r="I13" i="1" l="1"/>
  <c r="G48" i="1" s="1"/>
  <c r="K12" i="1"/>
  <c r="L12" i="1" l="1"/>
  <c r="J13" i="1"/>
  <c r="M12" i="1" l="1"/>
  <c r="K13" i="1"/>
  <c r="L13" i="1" l="1"/>
  <c r="N12" i="1"/>
  <c r="M13" i="1" s="1"/>
</calcChain>
</file>

<file path=xl/sharedStrings.xml><?xml version="1.0" encoding="utf-8"?>
<sst xmlns="http://schemas.openxmlformats.org/spreadsheetml/2006/main" count="33" uniqueCount="33">
  <si>
    <t>VOLUM</t>
  </si>
  <si>
    <t>Faste</t>
  </si>
  <si>
    <t>VEK</t>
  </si>
  <si>
    <t>FEK</t>
  </si>
  <si>
    <t>DEK</t>
  </si>
  <si>
    <t>TEK</t>
  </si>
  <si>
    <t>DEI</t>
  </si>
  <si>
    <t>Pris - Eksport</t>
  </si>
  <si>
    <t>Pris - Hjemme</t>
  </si>
  <si>
    <t>enheter</t>
  </si>
  <si>
    <t>=</t>
  </si>
  <si>
    <t>OBS:  I tabellen over er det også intepolert inn kostnader midt i intervallene - dette for at linjegrafikken i Excel skal funke.</t>
  </si>
  <si>
    <t>Variable kostn.</t>
  </si>
  <si>
    <t>Totale kostn.</t>
  </si>
  <si>
    <t>og volumet blir da</t>
  </si>
  <si>
    <t xml:space="preserve">   enheter til pris</t>
  </si>
  <si>
    <t xml:space="preserve">Resultat ved denne tilpasningen;  </t>
  </si>
  <si>
    <t>(340 - 200) * 350</t>
  </si>
  <si>
    <t>Tilpasning i hjemmemarkeder der DEI = DEK =</t>
  </si>
  <si>
    <t>Tilpasningen i hjemmemarkedet der DEI = Eksportpris =</t>
  </si>
  <si>
    <t>vol. hjemme blir</t>
  </si>
  <si>
    <t>enheter til pris</t>
  </si>
  <si>
    <t xml:space="preserve">Totalproduksjonen der Eksportpris = DEK = </t>
  </si>
  <si>
    <t xml:space="preserve">   og totalvolumet blir blir;</t>
  </si>
  <si>
    <t>Tilpasning dersom en kun betjener hjemmemarkedet</t>
  </si>
  <si>
    <t>Resultat ved denn tilpasningen;</t>
  </si>
  <si>
    <t>Tilpasning dersom en også betjener eksportmarkedet:</t>
  </si>
  <si>
    <t xml:space="preserve"> =  Totalinntekten</t>
  </si>
  <si>
    <t xml:space="preserve"> =  resultat ved denne tilpasningen</t>
  </si>
  <si>
    <t xml:space="preserve"> +  Inntekt i eksportmarkedet; 300  * (450 - 225)</t>
  </si>
  <si>
    <t xml:space="preserve">     Inntekt i hjemmemarkedet;  390 * 225    =</t>
  </si>
  <si>
    <t xml:space="preserve"> -   Kostnader ved en produksjon på 450 enheter</t>
  </si>
  <si>
    <t>Oppgave 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</si>
</sst>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2" tint="-0.249977111117893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2" fontId="1" fillId="0" borderId="0" xfId="0" applyNumberFormat="1" applyFont="1" applyBorder="1"/>
    <xf numFmtId="2" fontId="2" fillId="0" borderId="0" xfId="0" applyNumberFormat="1" applyFont="1" applyBorder="1"/>
    <xf numFmtId="0" fontId="2" fillId="0" borderId="0" xfId="0" applyFont="1"/>
    <xf numFmtId="0" fontId="2" fillId="0" borderId="1" xfId="0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0" fontId="2" fillId="0" borderId="4" xfId="0" applyFont="1" applyBorder="1"/>
    <xf numFmtId="1" fontId="2" fillId="0" borderId="0" xfId="0" applyNumberFormat="1" applyFont="1" applyBorder="1"/>
    <xf numFmtId="1" fontId="3" fillId="0" borderId="0" xfId="0" applyNumberFormat="1" applyFont="1" applyBorder="1"/>
    <xf numFmtId="1" fontId="2" fillId="0" borderId="5" xfId="0" applyNumberFormat="1" applyFont="1" applyBorder="1"/>
    <xf numFmtId="2" fontId="2" fillId="0" borderId="4" xfId="0" applyNumberFormat="1" applyFont="1" applyBorder="1"/>
    <xf numFmtId="2" fontId="2" fillId="0" borderId="0" xfId="0" applyNumberFormat="1" applyFont="1"/>
    <xf numFmtId="2" fontId="2" fillId="0" borderId="6" xfId="0" applyNumberFormat="1" applyFont="1" applyBorder="1"/>
    <xf numFmtId="1" fontId="2" fillId="0" borderId="7" xfId="0" applyNumberFormat="1" applyFont="1" applyBorder="1"/>
    <xf numFmtId="1" fontId="2" fillId="0" borderId="8" xfId="0" applyNumberFormat="1" applyFont="1" applyBorder="1"/>
    <xf numFmtId="1" fontId="2" fillId="0" borderId="0" xfId="0" applyNumberFormat="1" applyFont="1" applyAlignment="1">
      <alignment horizontal="center"/>
    </xf>
    <xf numFmtId="1" fontId="1" fillId="0" borderId="2" xfId="0" applyNumberFormat="1" applyFont="1" applyBorder="1"/>
    <xf numFmtId="1" fontId="1" fillId="0" borderId="0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10" xfId="0" applyFont="1" applyBorder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Grafikk</a:t>
            </a:r>
            <a:r>
              <a:rPr lang="nb-NO" baseline="0"/>
              <a:t> for tilpasningen i markedene 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4.171247978414299E-2"/>
          <c:y val="0.106810679367285"/>
          <c:w val="0.9270925478002956"/>
          <c:h val="0.76050855382472038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'4.19'!$A$8</c:f>
              <c:strCache>
                <c:ptCount val="1"/>
                <c:pt idx="0">
                  <c:v>VEK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'4.19'!$B$4:$N$4</c:f>
              <c:numCache>
                <c:formatCode>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</c:numCache>
            </c:numRef>
          </c:xVal>
          <c:yVal>
            <c:numRef>
              <c:f>'4.19'!$B$8:$N$8</c:f>
              <c:numCache>
                <c:formatCode>0</c:formatCode>
                <c:ptCount val="13"/>
                <c:pt idx="1">
                  <c:v>300</c:v>
                </c:pt>
                <c:pt idx="2">
                  <c:v>250</c:v>
                </c:pt>
                <c:pt idx="3">
                  <c:v>220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220</c:v>
                </c:pt>
                <c:pt idx="11">
                  <c:v>254.54545454545453</c:v>
                </c:pt>
                <c:pt idx="12">
                  <c:v>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385-4A2C-A5F3-1CF454CE7624}"/>
            </c:ext>
          </c:extLst>
        </c:ser>
        <c:ser>
          <c:idx val="6"/>
          <c:order val="1"/>
          <c:tx>
            <c:strRef>
              <c:f>'4.19'!$A$11</c:f>
              <c:strCache>
                <c:ptCount val="1"/>
                <c:pt idx="0">
                  <c:v>DEK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'4.19'!$B$4:$N$4</c:f>
              <c:numCache>
                <c:formatCode>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</c:numCache>
            </c:numRef>
          </c:xVal>
          <c:yVal>
            <c:numRef>
              <c:f>'4.19'!$B$11:$N$11</c:f>
              <c:numCache>
                <c:formatCode>0</c:formatCode>
                <c:ptCount val="13"/>
                <c:pt idx="1">
                  <c:v>250</c:v>
                </c:pt>
                <c:pt idx="2">
                  <c:v>180</c:v>
                </c:pt>
                <c:pt idx="3">
                  <c:v>150</c:v>
                </c:pt>
                <c:pt idx="4">
                  <c:v>170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300</c:v>
                </c:pt>
                <c:pt idx="10">
                  <c:v>500</c:v>
                </c:pt>
                <c:pt idx="11">
                  <c:v>700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385-4A2C-A5F3-1CF454CE7624}"/>
            </c:ext>
          </c:extLst>
        </c:ser>
        <c:ser>
          <c:idx val="0"/>
          <c:order val="2"/>
          <c:tx>
            <c:strRef>
              <c:f>'4.19'!$A$12</c:f>
              <c:strCache>
                <c:ptCount val="1"/>
                <c:pt idx="0">
                  <c:v>Pris - Hjemme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'4.19'!$B$4:$N$4</c:f>
              <c:numCache>
                <c:formatCode>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</c:numCache>
            </c:numRef>
          </c:xVal>
          <c:yVal>
            <c:numRef>
              <c:f>'4.19'!$B$12:$N$12</c:f>
              <c:numCache>
                <c:formatCode>0</c:formatCode>
                <c:ptCount val="13"/>
                <c:pt idx="0">
                  <c:v>480</c:v>
                </c:pt>
                <c:pt idx="1">
                  <c:v>460</c:v>
                </c:pt>
                <c:pt idx="2">
                  <c:v>440</c:v>
                </c:pt>
                <c:pt idx="3">
                  <c:v>420</c:v>
                </c:pt>
                <c:pt idx="4">
                  <c:v>400</c:v>
                </c:pt>
                <c:pt idx="5">
                  <c:v>380</c:v>
                </c:pt>
                <c:pt idx="6">
                  <c:v>360</c:v>
                </c:pt>
                <c:pt idx="7">
                  <c:v>340</c:v>
                </c:pt>
                <c:pt idx="8">
                  <c:v>320</c:v>
                </c:pt>
                <c:pt idx="9">
                  <c:v>300</c:v>
                </c:pt>
                <c:pt idx="10">
                  <c:v>280</c:v>
                </c:pt>
                <c:pt idx="11">
                  <c:v>260</c:v>
                </c:pt>
                <c:pt idx="12">
                  <c:v>240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96-4F8D-BB89-2BEC9478311C}"/>
            </c:ext>
          </c:extLst>
        </c:ser>
        <c:ser>
          <c:idx val="1"/>
          <c:order val="3"/>
          <c:tx>
            <c:strRef>
              <c:f>'4.19'!$A$13</c:f>
              <c:strCache>
                <c:ptCount val="1"/>
                <c:pt idx="0">
                  <c:v>DEI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'4.19'!$B$4:$N$4</c:f>
              <c:numCache>
                <c:formatCode>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</c:numCache>
            </c:numRef>
          </c:xVal>
          <c:yVal>
            <c:numRef>
              <c:f>'4.19'!$B$13:$N$13</c:f>
              <c:numCache>
                <c:formatCode>0</c:formatCode>
                <c:ptCount val="13"/>
                <c:pt idx="1">
                  <c:v>440</c:v>
                </c:pt>
                <c:pt idx="2">
                  <c:v>400</c:v>
                </c:pt>
                <c:pt idx="3">
                  <c:v>360</c:v>
                </c:pt>
                <c:pt idx="4">
                  <c:v>320</c:v>
                </c:pt>
                <c:pt idx="5">
                  <c:v>280</c:v>
                </c:pt>
                <c:pt idx="6">
                  <c:v>240</c:v>
                </c:pt>
                <c:pt idx="7">
                  <c:v>200</c:v>
                </c:pt>
                <c:pt idx="8">
                  <c:v>160</c:v>
                </c:pt>
                <c:pt idx="9">
                  <c:v>120</c:v>
                </c:pt>
                <c:pt idx="10">
                  <c:v>80</c:v>
                </c:pt>
                <c:pt idx="11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96-4F8D-BB89-2BEC9478311C}"/>
            </c:ext>
          </c:extLst>
        </c:ser>
        <c:ser>
          <c:idx val="2"/>
          <c:order val="4"/>
          <c:tx>
            <c:strRef>
              <c:f>'4.19'!$A$14</c:f>
              <c:strCache>
                <c:ptCount val="1"/>
                <c:pt idx="0">
                  <c:v>Pris - Eksport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'4.19'!$B$4:$N$4</c:f>
              <c:numCache>
                <c:formatCode>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</c:numCache>
            </c:numRef>
          </c:xVal>
          <c:yVal>
            <c:numRef>
              <c:f>'4.19'!$B$14:$N$14</c:f>
              <c:numCache>
                <c:formatCode>0</c:formatCode>
                <c:ptCount val="13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96-4F8D-BB89-2BEC9478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460496"/>
        <c:axId val="463460824"/>
      </c:scatterChart>
      <c:valAx>
        <c:axId val="463460496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3460824"/>
        <c:crosses val="autoZero"/>
        <c:crossBetween val="midCat"/>
      </c:valAx>
      <c:valAx>
        <c:axId val="46346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3460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901632484231232"/>
          <c:y val="0.11101434758817692"/>
          <c:w val="0.14265923125083332"/>
          <c:h val="0.2928733201636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18</xdr:row>
      <xdr:rowOff>66675</xdr:rowOff>
    </xdr:from>
    <xdr:to>
      <xdr:col>14</xdr:col>
      <xdr:colOff>257174</xdr:colOff>
      <xdr:row>45</xdr:row>
      <xdr:rowOff>57150</xdr:rowOff>
    </xdr:to>
    <xdr:grpSp>
      <xdr:nvGrpSpPr>
        <xdr:cNvPr id="53" name="Gruppe 52"/>
        <xdr:cNvGrpSpPr/>
      </xdr:nvGrpSpPr>
      <xdr:grpSpPr>
        <a:xfrm>
          <a:off x="733425" y="3724275"/>
          <a:ext cx="8077199" cy="5391150"/>
          <a:chOff x="733425" y="3686175"/>
          <a:chExt cx="8077199" cy="4410074"/>
        </a:xfrm>
      </xdr:grpSpPr>
      <xdr:graphicFrame macro="">
        <xdr:nvGraphicFramePr>
          <xdr:cNvPr id="2" name="Diagram 1"/>
          <xdr:cNvGraphicFramePr/>
        </xdr:nvGraphicFramePr>
        <xdr:xfrm>
          <a:off x="733425" y="3686175"/>
          <a:ext cx="8077199" cy="44100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Rett pilkobling 3"/>
          <xdr:cNvCxnSpPr/>
        </xdr:nvCxnSpPr>
        <xdr:spPr>
          <a:xfrm>
            <a:off x="5430077" y="6600825"/>
            <a:ext cx="8698" cy="895350"/>
          </a:xfrm>
          <a:prstGeom prst="straightConnector1">
            <a:avLst/>
          </a:prstGeom>
          <a:ln w="15875">
            <a:solidFill>
              <a:schemeClr val="tx1"/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Rett pilkobling 8"/>
          <xdr:cNvCxnSpPr/>
        </xdr:nvCxnSpPr>
        <xdr:spPr>
          <a:xfrm flipH="1" flipV="1">
            <a:off x="1095375" y="6057900"/>
            <a:ext cx="4295776" cy="28576"/>
          </a:xfrm>
          <a:prstGeom prst="straightConnector1">
            <a:avLst/>
          </a:prstGeom>
          <a:ln w="15875">
            <a:solidFill>
              <a:schemeClr val="tx1"/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Rett pilkobling 10"/>
          <xdr:cNvCxnSpPr/>
        </xdr:nvCxnSpPr>
        <xdr:spPr>
          <a:xfrm flipV="1">
            <a:off x="5419725" y="6029325"/>
            <a:ext cx="9525" cy="600076"/>
          </a:xfrm>
          <a:prstGeom prst="straightConnector1">
            <a:avLst/>
          </a:prstGeom>
          <a:ln w="15875">
            <a:solidFill>
              <a:schemeClr val="tx1"/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Rett pilkobling 19"/>
          <xdr:cNvCxnSpPr/>
        </xdr:nvCxnSpPr>
        <xdr:spPr>
          <a:xfrm>
            <a:off x="6677027" y="6257925"/>
            <a:ext cx="19048" cy="1228725"/>
          </a:xfrm>
          <a:prstGeom prst="straightConnector1">
            <a:avLst/>
          </a:prstGeom>
          <a:noFill/>
          <a:ln w="15875" cap="flat" cmpd="sng" algn="ctr">
            <a:solidFill>
              <a:sysClr val="windowText" lastClr="000000"/>
            </a:solidFill>
            <a:prstDash val="lgDash"/>
            <a:miter lim="800000"/>
            <a:tailEnd type="triangle"/>
          </a:ln>
          <a:effectLst/>
        </xdr:spPr>
      </xdr:cxnSp>
      <xdr:cxnSp macro="">
        <xdr:nvCxnSpPr>
          <xdr:cNvPr id="26" name="Rett pilkobling 25"/>
          <xdr:cNvCxnSpPr/>
        </xdr:nvCxnSpPr>
        <xdr:spPr>
          <a:xfrm flipH="1" flipV="1">
            <a:off x="1104900" y="5829300"/>
            <a:ext cx="2714626" cy="19050"/>
          </a:xfrm>
          <a:prstGeom prst="straightConnector1">
            <a:avLst/>
          </a:prstGeom>
          <a:noFill/>
          <a:ln w="15875" cap="flat" cmpd="sng" algn="ctr">
            <a:solidFill>
              <a:sysClr val="windowText" lastClr="000000"/>
            </a:solidFill>
            <a:prstDash val="lgDash"/>
            <a:miter lim="800000"/>
            <a:tailEnd type="triangle"/>
          </a:ln>
          <a:effectLst/>
        </xdr:spPr>
      </xdr:cxnSp>
      <xdr:cxnSp macro="">
        <xdr:nvCxnSpPr>
          <xdr:cNvPr id="29" name="Rett pilkobling 28"/>
          <xdr:cNvCxnSpPr/>
        </xdr:nvCxnSpPr>
        <xdr:spPr>
          <a:xfrm flipH="1" flipV="1">
            <a:off x="3848100" y="5819775"/>
            <a:ext cx="9526" cy="371476"/>
          </a:xfrm>
          <a:prstGeom prst="straightConnector1">
            <a:avLst/>
          </a:prstGeom>
          <a:noFill/>
          <a:ln w="15875" cap="flat" cmpd="sng" algn="ctr">
            <a:solidFill>
              <a:sysClr val="windowText" lastClr="000000"/>
            </a:solidFill>
            <a:prstDash val="lgDash"/>
            <a:miter lim="800000"/>
            <a:tailEnd type="triangle"/>
          </a:ln>
          <a:effectLst/>
        </xdr:spPr>
      </xdr:cxnSp>
      <xdr:cxnSp macro="">
        <xdr:nvCxnSpPr>
          <xdr:cNvPr id="31" name="Rett pilkobling 30"/>
          <xdr:cNvCxnSpPr/>
        </xdr:nvCxnSpPr>
        <xdr:spPr>
          <a:xfrm flipH="1">
            <a:off x="3848100" y="6229350"/>
            <a:ext cx="828" cy="1247775"/>
          </a:xfrm>
          <a:prstGeom prst="straightConnector1">
            <a:avLst/>
          </a:prstGeom>
          <a:noFill/>
          <a:ln w="15875" cap="flat" cmpd="sng" algn="ctr">
            <a:solidFill>
              <a:sysClr val="windowText" lastClr="000000"/>
            </a:solidFill>
            <a:prstDash val="lgDash"/>
            <a:miter lim="800000"/>
            <a:tailEnd type="triangle"/>
          </a:ln>
          <a:effectLst/>
        </xdr:spPr>
      </xdr:cxn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workbookViewId="0">
      <selection activeCell="E2" sqref="E1:E2"/>
    </sheetView>
  </sheetViews>
  <sheetFormatPr baseColWidth="10" defaultRowHeight="15" x14ac:dyDescent="0.25"/>
  <cols>
    <col min="1" max="1" width="15.85546875" customWidth="1"/>
    <col min="2" max="3" width="8.7109375" customWidth="1"/>
    <col min="4" max="4" width="7.85546875" customWidth="1"/>
    <col min="5" max="14" width="8.7109375" customWidth="1"/>
  </cols>
  <sheetData>
    <row r="1" spans="1:18" ht="18.75" x14ac:dyDescent="0.3">
      <c r="A1" s="26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.75" x14ac:dyDescent="0.25">
      <c r="A4" s="5" t="s">
        <v>0</v>
      </c>
      <c r="B4" s="6">
        <v>0</v>
      </c>
      <c r="C4" s="6">
        <v>50</v>
      </c>
      <c r="D4" s="6">
        <v>100</v>
      </c>
      <c r="E4" s="6">
        <v>150</v>
      </c>
      <c r="F4" s="6">
        <v>200</v>
      </c>
      <c r="G4" s="6">
        <v>250</v>
      </c>
      <c r="H4" s="6">
        <v>300</v>
      </c>
      <c r="I4" s="18">
        <v>350</v>
      </c>
      <c r="J4" s="6">
        <v>400</v>
      </c>
      <c r="K4" s="6">
        <v>450</v>
      </c>
      <c r="L4" s="6">
        <v>500</v>
      </c>
      <c r="M4" s="6">
        <v>550</v>
      </c>
      <c r="N4" s="7">
        <v>600</v>
      </c>
      <c r="O4" s="4"/>
      <c r="P4" s="4"/>
      <c r="Q4" s="4"/>
      <c r="R4" s="4"/>
    </row>
    <row r="5" spans="1:18" ht="15.75" x14ac:dyDescent="0.25">
      <c r="A5" s="8" t="s">
        <v>12</v>
      </c>
      <c r="B5" s="9">
        <v>0</v>
      </c>
      <c r="C5" s="10">
        <v>15000</v>
      </c>
      <c r="D5" s="9">
        <v>25000</v>
      </c>
      <c r="E5" s="10">
        <v>33000</v>
      </c>
      <c r="F5" s="9">
        <v>40000</v>
      </c>
      <c r="G5" s="10">
        <v>50000</v>
      </c>
      <c r="H5" s="9">
        <v>60000</v>
      </c>
      <c r="I5" s="10">
        <v>70000</v>
      </c>
      <c r="J5" s="9">
        <v>80000</v>
      </c>
      <c r="K5" s="10">
        <v>90000</v>
      </c>
      <c r="L5" s="9">
        <v>110000</v>
      </c>
      <c r="M5" s="10">
        <v>140000</v>
      </c>
      <c r="N5" s="11">
        <v>180000</v>
      </c>
      <c r="O5" s="4"/>
      <c r="P5" s="4"/>
      <c r="Q5" s="4"/>
      <c r="R5" s="4"/>
    </row>
    <row r="6" spans="1:18" ht="15.75" x14ac:dyDescent="0.25">
      <c r="A6" s="8" t="s">
        <v>1</v>
      </c>
      <c r="B6" s="9">
        <v>10000</v>
      </c>
      <c r="C6" s="10">
        <v>20000</v>
      </c>
      <c r="D6" s="9">
        <v>20000</v>
      </c>
      <c r="E6" s="10">
        <v>20000</v>
      </c>
      <c r="F6" s="9">
        <v>20000</v>
      </c>
      <c r="G6" s="10">
        <v>20000</v>
      </c>
      <c r="H6" s="9">
        <v>20000</v>
      </c>
      <c r="I6" s="10">
        <v>20000</v>
      </c>
      <c r="J6" s="9">
        <v>20000</v>
      </c>
      <c r="K6" s="10">
        <v>20000</v>
      </c>
      <c r="L6" s="9">
        <v>20000</v>
      </c>
      <c r="M6" s="10">
        <v>20000</v>
      </c>
      <c r="N6" s="11">
        <v>20000</v>
      </c>
      <c r="O6" s="4"/>
      <c r="P6" s="4"/>
      <c r="Q6" s="4"/>
      <c r="R6" s="4"/>
    </row>
    <row r="7" spans="1:18" ht="15.75" x14ac:dyDescent="0.25">
      <c r="A7" s="8" t="s">
        <v>13</v>
      </c>
      <c r="B7" s="9">
        <f>B5+B6</f>
        <v>10000</v>
      </c>
      <c r="C7" s="10">
        <f t="shared" ref="C7:N7" si="0">C5+C6</f>
        <v>35000</v>
      </c>
      <c r="D7" s="9">
        <f t="shared" si="0"/>
        <v>45000</v>
      </c>
      <c r="E7" s="10">
        <f t="shared" si="0"/>
        <v>53000</v>
      </c>
      <c r="F7" s="9">
        <f t="shared" si="0"/>
        <v>60000</v>
      </c>
      <c r="G7" s="10">
        <f t="shared" si="0"/>
        <v>70000</v>
      </c>
      <c r="H7" s="9">
        <f t="shared" si="0"/>
        <v>80000</v>
      </c>
      <c r="I7" s="10">
        <f t="shared" si="0"/>
        <v>90000</v>
      </c>
      <c r="J7" s="9">
        <f t="shared" si="0"/>
        <v>100000</v>
      </c>
      <c r="K7" s="10">
        <f t="shared" si="0"/>
        <v>110000</v>
      </c>
      <c r="L7" s="9">
        <f t="shared" si="0"/>
        <v>130000</v>
      </c>
      <c r="M7" s="10">
        <f t="shared" si="0"/>
        <v>160000</v>
      </c>
      <c r="N7" s="11">
        <f t="shared" si="0"/>
        <v>200000</v>
      </c>
      <c r="O7" s="4"/>
      <c r="P7" s="4"/>
      <c r="Q7" s="4"/>
      <c r="R7" s="4"/>
    </row>
    <row r="8" spans="1:18" s="1" customFormat="1" ht="15.75" x14ac:dyDescent="0.25">
      <c r="A8" s="12" t="s">
        <v>2</v>
      </c>
      <c r="B8" s="9"/>
      <c r="C8" s="10">
        <f t="shared" ref="C8:N8" si="1">C5/C4</f>
        <v>300</v>
      </c>
      <c r="D8" s="9">
        <f t="shared" si="1"/>
        <v>250</v>
      </c>
      <c r="E8" s="10">
        <f t="shared" si="1"/>
        <v>220</v>
      </c>
      <c r="F8" s="9">
        <f t="shared" si="1"/>
        <v>200</v>
      </c>
      <c r="G8" s="10">
        <f t="shared" si="1"/>
        <v>200</v>
      </c>
      <c r="H8" s="9">
        <f t="shared" si="1"/>
        <v>200</v>
      </c>
      <c r="I8" s="10">
        <f t="shared" si="1"/>
        <v>200</v>
      </c>
      <c r="J8" s="9">
        <f t="shared" si="1"/>
        <v>200</v>
      </c>
      <c r="K8" s="10">
        <f t="shared" si="1"/>
        <v>200</v>
      </c>
      <c r="L8" s="9">
        <f t="shared" si="1"/>
        <v>220</v>
      </c>
      <c r="M8" s="10">
        <f t="shared" si="1"/>
        <v>254.54545454545453</v>
      </c>
      <c r="N8" s="11">
        <f t="shared" si="1"/>
        <v>300</v>
      </c>
      <c r="O8" s="13"/>
      <c r="P8" s="13"/>
      <c r="Q8" s="13"/>
      <c r="R8" s="13"/>
    </row>
    <row r="9" spans="1:18" s="1" customFormat="1" ht="15.75" x14ac:dyDescent="0.25">
      <c r="A9" s="12" t="s">
        <v>3</v>
      </c>
      <c r="B9" s="9"/>
      <c r="C9" s="10">
        <f t="shared" ref="C9:N9" si="2">C6/C4</f>
        <v>400</v>
      </c>
      <c r="D9" s="9">
        <f t="shared" si="2"/>
        <v>200</v>
      </c>
      <c r="E9" s="10">
        <f t="shared" si="2"/>
        <v>133.33333333333334</v>
      </c>
      <c r="F9" s="9">
        <f t="shared" si="2"/>
        <v>100</v>
      </c>
      <c r="G9" s="10">
        <f t="shared" si="2"/>
        <v>80</v>
      </c>
      <c r="H9" s="9">
        <f t="shared" si="2"/>
        <v>66.666666666666671</v>
      </c>
      <c r="I9" s="10">
        <f t="shared" si="2"/>
        <v>57.142857142857146</v>
      </c>
      <c r="J9" s="9">
        <f t="shared" si="2"/>
        <v>50</v>
      </c>
      <c r="K9" s="10">
        <f t="shared" si="2"/>
        <v>44.444444444444443</v>
      </c>
      <c r="L9" s="9">
        <f t="shared" si="2"/>
        <v>40</v>
      </c>
      <c r="M9" s="10">
        <f t="shared" si="2"/>
        <v>36.363636363636367</v>
      </c>
      <c r="N9" s="11">
        <f t="shared" si="2"/>
        <v>33.333333333333336</v>
      </c>
      <c r="O9" s="13"/>
      <c r="P9" s="13"/>
      <c r="Q9" s="13"/>
      <c r="R9" s="13"/>
    </row>
    <row r="10" spans="1:18" s="1" customFormat="1" ht="15.75" x14ac:dyDescent="0.25">
      <c r="A10" s="12" t="s">
        <v>5</v>
      </c>
      <c r="B10" s="9"/>
      <c r="C10" s="10">
        <f>C7/C4</f>
        <v>700</v>
      </c>
      <c r="D10" s="9">
        <f t="shared" ref="D10:N10" si="3">D8+D9</f>
        <v>450</v>
      </c>
      <c r="E10" s="10">
        <f t="shared" si="3"/>
        <v>353.33333333333337</v>
      </c>
      <c r="F10" s="9">
        <f t="shared" si="3"/>
        <v>300</v>
      </c>
      <c r="G10" s="10">
        <f t="shared" si="3"/>
        <v>280</v>
      </c>
      <c r="H10" s="9">
        <f t="shared" si="3"/>
        <v>266.66666666666669</v>
      </c>
      <c r="I10" s="10">
        <f t="shared" si="3"/>
        <v>257.14285714285717</v>
      </c>
      <c r="J10" s="9">
        <f t="shared" si="3"/>
        <v>250</v>
      </c>
      <c r="K10" s="10">
        <f t="shared" si="3"/>
        <v>244.44444444444446</v>
      </c>
      <c r="L10" s="9">
        <f t="shared" si="3"/>
        <v>260</v>
      </c>
      <c r="M10" s="10">
        <f t="shared" si="3"/>
        <v>290.90909090909088</v>
      </c>
      <c r="N10" s="11">
        <f t="shared" si="3"/>
        <v>333.33333333333331</v>
      </c>
      <c r="O10" s="13"/>
      <c r="P10" s="13"/>
      <c r="Q10" s="13"/>
      <c r="R10" s="13"/>
    </row>
    <row r="11" spans="1:18" s="1" customFormat="1" ht="15.75" x14ac:dyDescent="0.25">
      <c r="A11" s="12" t="s">
        <v>4</v>
      </c>
      <c r="B11" s="9"/>
      <c r="C11" s="9">
        <f>(D5-B5)/100</f>
        <v>250</v>
      </c>
      <c r="D11" s="9">
        <f t="shared" ref="D11:M11" si="4">(E5-C5)/100</f>
        <v>180</v>
      </c>
      <c r="E11" s="9">
        <f t="shared" si="4"/>
        <v>150</v>
      </c>
      <c r="F11" s="9">
        <f t="shared" si="4"/>
        <v>170</v>
      </c>
      <c r="G11" s="9">
        <f t="shared" si="4"/>
        <v>200</v>
      </c>
      <c r="H11" s="9">
        <f t="shared" si="4"/>
        <v>200</v>
      </c>
      <c r="I11" s="19">
        <f t="shared" si="4"/>
        <v>200</v>
      </c>
      <c r="J11" s="9">
        <f t="shared" si="4"/>
        <v>200</v>
      </c>
      <c r="K11" s="9">
        <f t="shared" si="4"/>
        <v>300</v>
      </c>
      <c r="L11" s="9">
        <f t="shared" si="4"/>
        <v>500</v>
      </c>
      <c r="M11" s="9">
        <f t="shared" si="4"/>
        <v>700</v>
      </c>
      <c r="N11" s="11"/>
      <c r="O11" s="13"/>
      <c r="P11" s="13"/>
      <c r="Q11" s="13"/>
      <c r="R11" s="13"/>
    </row>
    <row r="12" spans="1:18" ht="15.75" x14ac:dyDescent="0.25">
      <c r="A12" s="12" t="s">
        <v>8</v>
      </c>
      <c r="B12" s="9">
        <v>480</v>
      </c>
      <c r="C12" s="9">
        <f>B12-20</f>
        <v>460</v>
      </c>
      <c r="D12" s="9">
        <f t="shared" ref="D12:N12" si="5">C12-20</f>
        <v>440</v>
      </c>
      <c r="E12" s="9">
        <f t="shared" si="5"/>
        <v>420</v>
      </c>
      <c r="F12" s="9">
        <f t="shared" si="5"/>
        <v>400</v>
      </c>
      <c r="G12" s="9">
        <f t="shared" si="5"/>
        <v>380</v>
      </c>
      <c r="H12" s="9">
        <f t="shared" si="5"/>
        <v>360</v>
      </c>
      <c r="I12" s="19">
        <f t="shared" si="5"/>
        <v>340</v>
      </c>
      <c r="J12" s="9">
        <f t="shared" si="5"/>
        <v>320</v>
      </c>
      <c r="K12" s="9">
        <f t="shared" si="5"/>
        <v>300</v>
      </c>
      <c r="L12" s="9">
        <f t="shared" si="5"/>
        <v>280</v>
      </c>
      <c r="M12" s="9">
        <f t="shared" si="5"/>
        <v>260</v>
      </c>
      <c r="N12" s="11">
        <f t="shared" si="5"/>
        <v>240</v>
      </c>
      <c r="O12" s="4"/>
      <c r="P12" s="4"/>
      <c r="Q12" s="4"/>
      <c r="R12" s="4"/>
    </row>
    <row r="13" spans="1:18" ht="15.75" x14ac:dyDescent="0.25">
      <c r="A13" s="12" t="s">
        <v>6</v>
      </c>
      <c r="B13" s="9"/>
      <c r="C13" s="9">
        <f>(D4*D12-B4*B12)/(D4-B4)</f>
        <v>440</v>
      </c>
      <c r="D13" s="9">
        <f t="shared" ref="D13:M13" si="6">(E4*E12-C4*C12)/(E4-C4)</f>
        <v>400</v>
      </c>
      <c r="E13" s="9">
        <f t="shared" si="6"/>
        <v>360</v>
      </c>
      <c r="F13" s="9">
        <f t="shared" si="6"/>
        <v>320</v>
      </c>
      <c r="G13" s="9">
        <f t="shared" si="6"/>
        <v>280</v>
      </c>
      <c r="H13" s="9">
        <f t="shared" si="6"/>
        <v>240</v>
      </c>
      <c r="I13" s="19">
        <f t="shared" si="6"/>
        <v>200</v>
      </c>
      <c r="J13" s="9">
        <f t="shared" si="6"/>
        <v>160</v>
      </c>
      <c r="K13" s="9">
        <f t="shared" si="6"/>
        <v>120</v>
      </c>
      <c r="L13" s="9">
        <f t="shared" si="6"/>
        <v>80</v>
      </c>
      <c r="M13" s="9">
        <f t="shared" si="6"/>
        <v>40</v>
      </c>
      <c r="N13" s="11"/>
      <c r="O13" s="4"/>
      <c r="P13" s="4"/>
      <c r="Q13" s="4"/>
      <c r="R13" s="4"/>
    </row>
    <row r="14" spans="1:18" ht="16.5" thickBot="1" x14ac:dyDescent="0.3">
      <c r="A14" s="14" t="s">
        <v>7</v>
      </c>
      <c r="B14" s="15">
        <v>300</v>
      </c>
      <c r="C14" s="15">
        <f>B14</f>
        <v>300</v>
      </c>
      <c r="D14" s="15">
        <f t="shared" ref="D14:N14" si="7">C14</f>
        <v>300</v>
      </c>
      <c r="E14" s="15">
        <f t="shared" si="7"/>
        <v>300</v>
      </c>
      <c r="F14" s="15">
        <f t="shared" si="7"/>
        <v>300</v>
      </c>
      <c r="G14" s="15">
        <f t="shared" si="7"/>
        <v>300</v>
      </c>
      <c r="H14" s="15">
        <f t="shared" si="7"/>
        <v>300</v>
      </c>
      <c r="I14" s="15">
        <f t="shared" si="7"/>
        <v>300</v>
      </c>
      <c r="J14" s="15">
        <f t="shared" si="7"/>
        <v>300</v>
      </c>
      <c r="K14" s="15">
        <f t="shared" si="7"/>
        <v>300</v>
      </c>
      <c r="L14" s="15">
        <f t="shared" si="7"/>
        <v>300</v>
      </c>
      <c r="M14" s="15">
        <f t="shared" si="7"/>
        <v>300</v>
      </c>
      <c r="N14" s="16">
        <f t="shared" si="7"/>
        <v>300</v>
      </c>
      <c r="O14" s="4"/>
      <c r="P14" s="4"/>
      <c r="Q14" s="4"/>
      <c r="R14" s="4"/>
    </row>
    <row r="15" spans="1:18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 x14ac:dyDescent="0.25">
      <c r="A17" s="2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.75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.75" x14ac:dyDescent="0.2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 x14ac:dyDescent="0.2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 x14ac:dyDescent="0.2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.75" x14ac:dyDescent="0.25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.75" x14ac:dyDescent="0.2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.75" x14ac:dyDescent="0.2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.75" x14ac:dyDescent="0.2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.75" x14ac:dyDescent="0.2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.75" x14ac:dyDescent="0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.75" x14ac:dyDescent="0.2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 x14ac:dyDescent="0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.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.7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.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.75" x14ac:dyDescent="0.25">
      <c r="A47" s="4"/>
      <c r="B47" s="21" t="s">
        <v>24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.75" x14ac:dyDescent="0.25">
      <c r="A48" s="4"/>
      <c r="B48" s="4" t="s">
        <v>18</v>
      </c>
      <c r="C48" s="4"/>
      <c r="D48" s="4"/>
      <c r="E48" s="4"/>
      <c r="F48" s="4"/>
      <c r="G48" s="17">
        <f>I13</f>
        <v>200</v>
      </c>
      <c r="H48" s="4" t="s">
        <v>14</v>
      </c>
      <c r="I48" s="4"/>
      <c r="J48" s="23">
        <f>I4</f>
        <v>350</v>
      </c>
      <c r="K48" s="4" t="s">
        <v>15</v>
      </c>
      <c r="L48" s="4"/>
      <c r="M48" s="23">
        <f>I12</f>
        <v>340</v>
      </c>
      <c r="N48" s="4"/>
      <c r="O48" s="4"/>
      <c r="P48" s="4"/>
      <c r="Q48" s="4"/>
      <c r="R48" s="4"/>
    </row>
    <row r="49" spans="1:18" ht="15.75" x14ac:dyDescent="0.25">
      <c r="A49" s="4"/>
      <c r="B49" s="4" t="s">
        <v>16</v>
      </c>
      <c r="C49" s="4"/>
      <c r="D49" s="4"/>
      <c r="E49" s="4"/>
      <c r="F49" s="4" t="s">
        <v>17</v>
      </c>
      <c r="G49" s="4"/>
      <c r="H49" s="20" t="s">
        <v>10</v>
      </c>
      <c r="I49" s="21">
        <f>(I12-I8)*I4-I6</f>
        <v>29000</v>
      </c>
      <c r="J49" s="4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4"/>
      <c r="B51" s="21" t="s">
        <v>26</v>
      </c>
      <c r="C51" s="21"/>
      <c r="D51" s="21"/>
      <c r="E51" s="21"/>
      <c r="F51" s="21"/>
      <c r="G51" s="2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4"/>
      <c r="B52" s="4" t="s">
        <v>19</v>
      </c>
      <c r="C52" s="4"/>
      <c r="D52" s="4"/>
      <c r="E52" s="4"/>
      <c r="F52" s="4"/>
      <c r="G52" s="4"/>
      <c r="H52" s="20">
        <v>300</v>
      </c>
      <c r="I52" s="4" t="s">
        <v>20</v>
      </c>
      <c r="J52" s="4"/>
      <c r="K52" s="24">
        <v>225</v>
      </c>
      <c r="L52" s="4" t="s">
        <v>21</v>
      </c>
      <c r="M52" s="4"/>
      <c r="N52" s="24">
        <v>390</v>
      </c>
      <c r="O52" s="4"/>
      <c r="P52" s="4"/>
      <c r="Q52" s="4"/>
      <c r="R52" s="4"/>
    </row>
    <row r="53" spans="1:18" ht="15.75" x14ac:dyDescent="0.25">
      <c r="A53" s="4"/>
      <c r="B53" s="4" t="s">
        <v>22</v>
      </c>
      <c r="C53" s="4"/>
      <c r="D53" s="4"/>
      <c r="E53" s="4"/>
      <c r="F53" s="4"/>
      <c r="G53" s="20">
        <v>300</v>
      </c>
      <c r="H53" s="4" t="s">
        <v>23</v>
      </c>
      <c r="I53" s="4"/>
      <c r="J53" s="4"/>
      <c r="K53" s="23">
        <f>K4</f>
        <v>450</v>
      </c>
      <c r="L53" s="4" t="s">
        <v>9</v>
      </c>
      <c r="M53" s="4"/>
      <c r="N53" s="4"/>
      <c r="O53" s="4"/>
      <c r="P53" s="4"/>
      <c r="Q53" s="4"/>
      <c r="R53" s="4"/>
    </row>
    <row r="54" spans="1:18" ht="15.75" x14ac:dyDescent="0.25">
      <c r="A54" s="4"/>
      <c r="B54" s="4" t="s">
        <v>25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8" ht="15.75" x14ac:dyDescent="0.25">
      <c r="A55" s="4"/>
      <c r="B55" s="4" t="s">
        <v>30</v>
      </c>
      <c r="C55" s="4"/>
      <c r="D55" s="4"/>
      <c r="E55" s="4"/>
      <c r="F55" s="4"/>
      <c r="G55" s="4"/>
      <c r="H55" s="4">
        <f>390*225</f>
        <v>87750</v>
      </c>
      <c r="I55" s="4"/>
      <c r="J55" s="4"/>
      <c r="K55" s="4"/>
      <c r="L55" s="4"/>
      <c r="M55" s="4"/>
      <c r="N55" s="4"/>
      <c r="O55" s="4"/>
      <c r="P55" s="4"/>
      <c r="Q55" s="4"/>
    </row>
    <row r="56" spans="1:18" ht="15.75" x14ac:dyDescent="0.25">
      <c r="A56" s="4"/>
      <c r="B56" s="4" t="s">
        <v>29</v>
      </c>
      <c r="C56" s="4"/>
      <c r="D56" s="4"/>
      <c r="E56" s="4"/>
      <c r="F56" s="4"/>
      <c r="G56" s="4"/>
      <c r="H56" s="22">
        <f>300*(450-225)</f>
        <v>67500</v>
      </c>
      <c r="I56" s="4"/>
      <c r="J56" s="4"/>
      <c r="K56" s="4"/>
      <c r="L56" s="4"/>
      <c r="M56" s="4"/>
      <c r="N56" s="4"/>
      <c r="O56" s="4"/>
      <c r="P56" s="4"/>
      <c r="Q56" s="4"/>
    </row>
    <row r="57" spans="1:18" ht="15.75" x14ac:dyDescent="0.25">
      <c r="A57" s="4"/>
      <c r="B57" s="4" t="s">
        <v>27</v>
      </c>
      <c r="C57" s="4"/>
      <c r="D57" s="4"/>
      <c r="E57" s="4"/>
      <c r="F57" s="4"/>
      <c r="G57" s="4"/>
      <c r="H57" s="4">
        <f>H55+H56</f>
        <v>155250</v>
      </c>
      <c r="I57" s="4"/>
      <c r="J57" s="4"/>
      <c r="K57" s="4"/>
      <c r="L57" s="4"/>
      <c r="M57" s="4"/>
      <c r="N57" s="4"/>
      <c r="O57" s="4"/>
      <c r="P57" s="4"/>
      <c r="Q57" s="4"/>
    </row>
    <row r="58" spans="1:18" ht="15.75" x14ac:dyDescent="0.25">
      <c r="A58" s="4"/>
      <c r="B58" s="4" t="s">
        <v>31</v>
      </c>
      <c r="C58" s="4"/>
      <c r="D58" s="4"/>
      <c r="E58" s="4"/>
      <c r="F58" s="4"/>
      <c r="G58" s="4"/>
      <c r="H58" s="22">
        <v>110000</v>
      </c>
      <c r="I58" s="4"/>
      <c r="J58" s="4"/>
      <c r="K58" s="4"/>
      <c r="L58" s="4"/>
      <c r="M58" s="4"/>
      <c r="N58" s="4"/>
      <c r="O58" s="4"/>
      <c r="P58" s="4"/>
      <c r="Q58" s="4"/>
    </row>
    <row r="59" spans="1:18" ht="15.75" x14ac:dyDescent="0.25">
      <c r="A59" s="4"/>
      <c r="B59" s="4" t="s">
        <v>28</v>
      </c>
      <c r="C59" s="4"/>
      <c r="D59" s="4"/>
      <c r="E59" s="4"/>
      <c r="F59" s="4"/>
      <c r="G59" s="4"/>
      <c r="H59" s="25">
        <f>H57-H58</f>
        <v>45250</v>
      </c>
      <c r="I59" s="4"/>
      <c r="J59" s="4"/>
      <c r="K59" s="4"/>
      <c r="L59" s="4"/>
      <c r="M59" s="4"/>
      <c r="N59" s="4"/>
      <c r="O59" s="4"/>
      <c r="P59" s="4"/>
      <c r="Q59" s="4"/>
    </row>
    <row r="60" spans="1:18" ht="15.7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8" ht="15.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.7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4.19</vt:lpstr>
    </vt:vector>
  </TitlesOfParts>
  <Company>Høgskolen i Lillehammer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Holm</dc:creator>
  <cp:lastModifiedBy>Erik Juel</cp:lastModifiedBy>
  <cp:lastPrinted>2017-09-22T07:33:02Z</cp:lastPrinted>
  <dcterms:created xsi:type="dcterms:W3CDTF">2017-09-21T12:48:15Z</dcterms:created>
  <dcterms:modified xsi:type="dcterms:W3CDTF">2019-01-22T10:37:42Z</dcterms:modified>
</cp:coreProperties>
</file>