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8780" windowHeight="12660" activeTab="0"/>
  </bookViews>
  <sheets>
    <sheet name="6.8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<sst xmlns="http://schemas.openxmlformats.org/spreadsheetml/2006/main" count="89" uniqueCount="77">
  <si>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Pris</t>
  </si>
  <si>
    <t>Totalt</t>
  </si>
  <si>
    <t>eller:</t>
  </si>
  <si>
    <t>Prod X</t>
  </si>
  <si>
    <t>Prod Y</t>
  </si>
  <si>
    <t>a)</t>
  </si>
  <si>
    <t>Var. Enh. Kost.:</t>
  </si>
  <si>
    <t>Enheter i budsjettet</t>
  </si>
  <si>
    <t>Salgsinntekt</t>
  </si>
  <si>
    <t>Variable kostnader</t>
  </si>
  <si>
    <t>Dekningsbidrag</t>
  </si>
  <si>
    <t>Faste kostnader</t>
  </si>
  <si>
    <t>Resultat</t>
  </si>
  <si>
    <t>DB pr enhet;</t>
  </si>
  <si>
    <t xml:space="preserve">DG - </t>
  </si>
  <si>
    <t>b)</t>
  </si>
  <si>
    <t>):   0,0 %</t>
  </si>
  <si>
    <t xml:space="preserve">   =&gt;  Gitte priser, proporsjonalitet, faste faste kostnader og uendret produktmix.</t>
  </si>
  <si>
    <t>For å dekke inn faste særkost for Y - NPV;</t>
  </si>
  <si>
    <t>30000/500 =</t>
  </si>
  <si>
    <t>)enheter</t>
  </si>
  <si>
    <t>c)</t>
  </si>
  <si>
    <t>Prisendr</t>
  </si>
  <si>
    <t>Nye priser</t>
  </si>
  <si>
    <t>Var. Enh.kost</t>
  </si>
  <si>
    <t>Nytt DB/enh.:</t>
  </si>
  <si>
    <t>Nye vol.-enh.</t>
  </si>
  <si>
    <t>Nytt totalt DB;</t>
  </si>
  <si>
    <t xml:space="preserve">  =&gt; ∆ R = + 2000 </t>
  </si>
  <si>
    <t>eller;</t>
  </si>
  <si>
    <t>Ny salgsinntekt;       220000*1,125*0,8  =</t>
  </si>
  <si>
    <t>Nye var.kost.;          120000*0,8  =</t>
  </si>
  <si>
    <t>DB</t>
  </si>
  <si>
    <t>Resultat v/økte priser</t>
  </si>
  <si>
    <t>Lønnsomhetsgrensen gis ved Z= Nytt relativt volum</t>
  </si>
  <si>
    <t>725,00*100*Z+687,50*80*Z = 100000</t>
  </si>
  <si>
    <t xml:space="preserve">       127500*Z = 100000</t>
  </si>
  <si>
    <t xml:space="preserve">              Z =</t>
  </si>
  <si>
    <t>);  En reduksjon på</t>
  </si>
  <si>
    <t>d)</t>
  </si>
  <si>
    <t>Vol. endring</t>
  </si>
  <si>
    <t>Økt volum</t>
  </si>
  <si>
    <t>Økt DB</t>
  </si>
  <si>
    <t>Økte faste kostnader</t>
  </si>
  <si>
    <t>Økt resultat</t>
  </si>
  <si>
    <t>Tidligere resultat</t>
  </si>
  <si>
    <t>Resultat v/økt markedsføring</t>
  </si>
  <si>
    <t xml:space="preserve"> =&gt; ∆ R = + 4000</t>
  </si>
  <si>
    <t>Faste kostnader:  100000+20000  =</t>
  </si>
  <si>
    <t>Resultat v/styrket markedsføring</t>
  </si>
  <si>
    <t xml:space="preserve">  =&gt; ∆ R = + 4000</t>
  </si>
  <si>
    <t>Lønnsomhetsgrensen gis ved;</t>
  </si>
  <si>
    <t>40enh - (4000 / 600)enh =</t>
  </si>
  <si>
    <t>enh</t>
  </si>
  <si>
    <t>En økning på;   33,33 / 100  =</t>
  </si>
  <si>
    <t xml:space="preserve">…eller;  </t>
  </si>
  <si>
    <t xml:space="preserve">               20 000 / 600   =</t>
  </si>
  <si>
    <t>e)</t>
  </si>
  <si>
    <t>Tapt DB v/nedleggelse av Y:</t>
  </si>
  <si>
    <t>Sparte FK</t>
  </si>
  <si>
    <t xml:space="preserve"> - Antar at disse er reversible.</t>
  </si>
  <si>
    <t>): Neppe kortsiktig  å  kutte ut Y</t>
  </si>
  <si>
    <t xml:space="preserve">Totalt DB fra </t>
  </si>
  <si>
    <t>Faste kostnader;  (100 000 - 30 000)  =</t>
  </si>
  <si>
    <t>Resultat v/nedleggelse av Y</t>
  </si>
  <si>
    <t xml:space="preserve">  =&gt; ∆ R = - 10 000</t>
  </si>
  <si>
    <t>60 enheter</t>
  </si>
  <si>
    <t>Er mulig å oppnå 60 enheter - i fremtiden…..</t>
  </si>
  <si>
    <t>Rasjonalisere produksjonen??</t>
  </si>
  <si>
    <t>…andre gode argumenter.</t>
  </si>
  <si>
    <r>
      <t>*  Nullpunktomsetning</t>
    </r>
    <r>
      <rPr>
        <sz val="12"/>
        <rFont val="Times New Roman"/>
        <family val="1"/>
      </rPr>
      <t>;  100000/0,4545  =</t>
    </r>
  </si>
  <si>
    <r>
      <t>*  Sikkerhetsmargin</t>
    </r>
    <r>
      <rPr>
        <sz val="12"/>
        <rFont val="Times New Roman"/>
        <family val="1"/>
      </rPr>
      <t>;   (220000-200000)/2200000  =</t>
    </r>
  </si>
  <si>
    <r>
      <t>*  Forutsetninger;</t>
    </r>
    <r>
      <rPr>
        <sz val="12"/>
        <rFont val="Times New Roman"/>
        <family val="1"/>
      </rPr>
      <t xml:space="preserve">  Konstant (uendret) DG for foretaket som helhet</t>
    </r>
  </si>
  <si>
    <t>Endret resultat -  ∆ R</t>
  </si>
  <si>
    <t>): Prioriter X i markedsføringen</t>
  </si>
  <si>
    <t>For å dekke inn faste særkostn.  for Y - NPV;</t>
  </si>
  <si>
    <t>Oppgave 6.8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</si>
</sst>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0"/>
    <numFmt numFmtId="189" formatCode="0.0"/>
    <numFmt numFmtId="190" formatCode="0.0000"/>
    <numFmt numFmtId="191" formatCode="0.0\ %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87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90" fontId="6" fillId="0" borderId="11" xfId="0" applyNumberFormat="1" applyFont="1" applyBorder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2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10" fontId="6" fillId="0" borderId="19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88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K15" sqref="K15"/>
    </sheetView>
  </sheetViews>
  <sheetFormatPr defaultColWidth="11.00390625" defaultRowHeight="12"/>
  <cols>
    <col min="1" max="1" width="6.75390625" style="0" customWidth="1"/>
  </cols>
  <sheetData>
    <row r="1" spans="1:10" ht="18.75">
      <c r="A1" s="5" t="s">
        <v>76</v>
      </c>
      <c r="B1" s="2"/>
      <c r="C1" s="2"/>
      <c r="D1" s="6"/>
      <c r="E1" s="6"/>
      <c r="F1" s="6"/>
      <c r="G1" s="2"/>
      <c r="H1" s="2"/>
      <c r="I1" s="2"/>
      <c r="J1" s="2"/>
    </row>
    <row r="2" spans="1:10" ht="15.75">
      <c r="A2" s="1"/>
      <c r="B2" s="2"/>
      <c r="C2" s="2"/>
      <c r="D2" s="2"/>
      <c r="E2" s="6"/>
      <c r="F2" s="6"/>
      <c r="G2" s="6"/>
      <c r="H2" s="2"/>
      <c r="I2" s="2"/>
      <c r="J2" s="2"/>
    </row>
    <row r="3" spans="1:10" ht="15.75">
      <c r="A3" s="1"/>
      <c r="B3" s="2"/>
      <c r="C3" s="2"/>
      <c r="D3" s="2"/>
      <c r="E3" s="37" t="s">
        <v>3</v>
      </c>
      <c r="F3" s="37" t="s">
        <v>4</v>
      </c>
      <c r="G3" s="37" t="s">
        <v>1</v>
      </c>
      <c r="H3" s="2"/>
      <c r="I3" s="2"/>
      <c r="J3" s="2"/>
    </row>
    <row r="4" spans="1:10" ht="15.75">
      <c r="A4" s="1" t="s">
        <v>5</v>
      </c>
      <c r="B4" s="2" t="s">
        <v>0</v>
      </c>
      <c r="C4" s="2"/>
      <c r="D4" s="2"/>
      <c r="E4" s="7">
        <v>1000</v>
      </c>
      <c r="F4" s="7">
        <v>1500</v>
      </c>
      <c r="G4" s="8"/>
      <c r="H4" s="2"/>
      <c r="I4" s="2"/>
      <c r="J4" s="2"/>
    </row>
    <row r="5" spans="1:10" ht="15.75">
      <c r="A5" s="1"/>
      <c r="B5" s="2" t="s">
        <v>6</v>
      </c>
      <c r="C5" s="2"/>
      <c r="D5" s="2"/>
      <c r="E5" s="7">
        <v>400</v>
      </c>
      <c r="F5" s="7">
        <v>1000</v>
      </c>
      <c r="G5" s="8"/>
      <c r="H5" s="2"/>
      <c r="I5" s="2"/>
      <c r="J5" s="2"/>
    </row>
    <row r="6" spans="1:10" ht="15.75">
      <c r="A6" s="2"/>
      <c r="B6" s="2" t="s">
        <v>7</v>
      </c>
      <c r="C6" s="2"/>
      <c r="D6" s="2"/>
      <c r="E6" s="9">
        <v>100</v>
      </c>
      <c r="F6" s="9">
        <v>80</v>
      </c>
      <c r="G6" s="10"/>
      <c r="H6" s="2"/>
      <c r="I6" s="2"/>
      <c r="J6" s="2"/>
    </row>
    <row r="7" spans="1:10" ht="15.75">
      <c r="A7" s="2"/>
      <c r="B7" s="2" t="s">
        <v>8</v>
      </c>
      <c r="C7" s="2"/>
      <c r="D7" s="2"/>
      <c r="E7" s="1">
        <f>E4*E6</f>
        <v>100000</v>
      </c>
      <c r="F7" s="1">
        <f>F4*F6</f>
        <v>120000</v>
      </c>
      <c r="G7" s="1">
        <f>E7+F7</f>
        <v>220000</v>
      </c>
      <c r="H7" s="2"/>
      <c r="I7" s="2"/>
      <c r="J7" s="2"/>
    </row>
    <row r="8" spans="1:10" ht="15.75">
      <c r="A8" s="2"/>
      <c r="B8" s="2" t="s">
        <v>9</v>
      </c>
      <c r="C8" s="2"/>
      <c r="D8" s="2"/>
      <c r="E8" s="11">
        <f>E5*E6</f>
        <v>40000</v>
      </c>
      <c r="F8" s="11">
        <f>F5*F6</f>
        <v>80000</v>
      </c>
      <c r="G8" s="11">
        <f>E8+F8</f>
        <v>120000</v>
      </c>
      <c r="H8" s="2"/>
      <c r="I8" s="2"/>
      <c r="J8" s="2"/>
    </row>
    <row r="9" spans="1:10" ht="15.75">
      <c r="A9" s="2"/>
      <c r="B9" s="2" t="s">
        <v>10</v>
      </c>
      <c r="C9" s="2"/>
      <c r="D9" s="2"/>
      <c r="E9" s="1">
        <f>E7-E8</f>
        <v>60000</v>
      </c>
      <c r="F9" s="1">
        <f>F7-F8</f>
        <v>40000</v>
      </c>
      <c r="G9" s="12">
        <f>E9+F9</f>
        <v>100000</v>
      </c>
      <c r="H9" s="2"/>
      <c r="I9" s="2"/>
      <c r="J9" s="2"/>
    </row>
    <row r="10" spans="1:10" ht="16.5" thickBot="1">
      <c r="A10" s="2"/>
      <c r="B10" s="2" t="s">
        <v>11</v>
      </c>
      <c r="C10" s="2"/>
      <c r="D10" s="2"/>
      <c r="E10" s="2"/>
      <c r="F10" s="2"/>
      <c r="G10" s="2">
        <v>100000</v>
      </c>
      <c r="H10" s="2"/>
      <c r="I10" s="2"/>
      <c r="J10" s="2"/>
    </row>
    <row r="11" spans="1:10" ht="16.5" thickBot="1">
      <c r="A11" s="2"/>
      <c r="B11" s="1" t="s">
        <v>12</v>
      </c>
      <c r="C11" s="2"/>
      <c r="D11" s="2"/>
      <c r="E11" s="2"/>
      <c r="F11" s="2"/>
      <c r="G11" s="13">
        <f>G9-G10</f>
        <v>0</v>
      </c>
      <c r="H11" s="2"/>
      <c r="I11" s="2"/>
      <c r="J11" s="2"/>
    </row>
    <row r="12" spans="1:10" ht="16.5" thickBot="1">
      <c r="A12" s="2"/>
      <c r="B12" s="2" t="s">
        <v>13</v>
      </c>
      <c r="C12" s="2"/>
      <c r="D12" s="2"/>
      <c r="E12" s="14">
        <f>E4-E5</f>
        <v>600</v>
      </c>
      <c r="F12" s="14">
        <f>F4-F5</f>
        <v>500</v>
      </c>
      <c r="G12" s="3"/>
      <c r="H12" s="2"/>
      <c r="I12" s="2"/>
      <c r="J12" s="2"/>
    </row>
    <row r="13" spans="1:10" ht="16.5" thickBot="1">
      <c r="A13" s="2"/>
      <c r="B13" s="1" t="s">
        <v>14</v>
      </c>
      <c r="C13" s="2"/>
      <c r="D13" s="2"/>
      <c r="E13" s="15">
        <f>E9/E7</f>
        <v>0.6</v>
      </c>
      <c r="F13" s="15">
        <f>F9/F7</f>
        <v>0.3333333333333333</v>
      </c>
      <c r="G13" s="16">
        <f>G9/G7</f>
        <v>0.45454545454545453</v>
      </c>
      <c r="H13" s="2"/>
      <c r="I13" s="2"/>
      <c r="J13" s="2"/>
    </row>
    <row r="14" spans="1:10" ht="16.5" thickBo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 thickBot="1">
      <c r="A15" s="2" t="s">
        <v>15</v>
      </c>
      <c r="B15" s="1" t="s">
        <v>70</v>
      </c>
      <c r="C15" s="2"/>
      <c r="D15" s="2"/>
      <c r="E15" s="2"/>
      <c r="F15" s="2"/>
      <c r="G15" s="13">
        <f>G10/G13</f>
        <v>220000</v>
      </c>
      <c r="H15" s="2"/>
      <c r="I15" s="2"/>
      <c r="J15" s="2"/>
    </row>
    <row r="16" spans="1:10" ht="16.5" thickBot="1">
      <c r="A16" s="2"/>
      <c r="B16" s="1" t="s">
        <v>71</v>
      </c>
      <c r="C16" s="2"/>
      <c r="D16" s="2"/>
      <c r="E16" s="2"/>
      <c r="F16" s="2"/>
      <c r="G16" s="17">
        <f>(G7-G15)/G7</f>
        <v>0</v>
      </c>
      <c r="H16" s="1" t="s">
        <v>16</v>
      </c>
      <c r="I16" s="2"/>
      <c r="J16" s="2"/>
    </row>
    <row r="17" spans="1:10" ht="15.75">
      <c r="A17" s="2"/>
      <c r="B17" s="1" t="s">
        <v>72</v>
      </c>
      <c r="C17" s="2"/>
      <c r="D17" s="2"/>
      <c r="E17" s="2"/>
      <c r="F17" s="2"/>
      <c r="G17" s="18"/>
      <c r="H17" s="1"/>
      <c r="I17" s="2"/>
      <c r="J17" s="2"/>
    </row>
    <row r="18" spans="1:10" ht="15.75">
      <c r="A18" s="2"/>
      <c r="B18" s="2" t="s">
        <v>17</v>
      </c>
      <c r="C18" s="2"/>
      <c r="D18" s="2"/>
      <c r="E18" s="2"/>
      <c r="F18" s="18"/>
      <c r="G18" s="1"/>
      <c r="H18" s="2"/>
      <c r="I18" s="2"/>
      <c r="J18" s="2"/>
    </row>
    <row r="19" spans="1:10" ht="16.5" thickBot="1">
      <c r="A19" s="2"/>
      <c r="B19" s="2"/>
      <c r="C19" s="2"/>
      <c r="D19" s="2"/>
      <c r="E19" s="2"/>
      <c r="F19" s="18"/>
      <c r="G19" s="1"/>
      <c r="H19" s="2"/>
      <c r="I19" s="2"/>
      <c r="J19" s="2"/>
    </row>
    <row r="20" spans="1:10" ht="16.5" thickBot="1">
      <c r="A20" s="2"/>
      <c r="B20" s="1" t="s">
        <v>18</v>
      </c>
      <c r="C20" s="2"/>
      <c r="D20" s="2"/>
      <c r="E20" s="2"/>
      <c r="F20" s="18" t="s">
        <v>19</v>
      </c>
      <c r="G20" s="19">
        <f>30000/F12</f>
        <v>60</v>
      </c>
      <c r="H20" s="20" t="s">
        <v>20</v>
      </c>
      <c r="I20" s="2"/>
      <c r="J20" s="2"/>
    </row>
    <row r="21" spans="1:10" ht="15.75">
      <c r="A21" s="2"/>
      <c r="B21" s="2"/>
      <c r="C21" s="2"/>
      <c r="D21" s="2"/>
      <c r="E21" s="2"/>
      <c r="F21" s="18"/>
      <c r="G21" s="1"/>
      <c r="H21" s="2"/>
      <c r="I21" s="2"/>
      <c r="J21" s="2"/>
    </row>
    <row r="22" spans="1:10" ht="15.75">
      <c r="A22" s="2"/>
      <c r="B22" s="2"/>
      <c r="C22" s="2"/>
      <c r="D22" s="2"/>
      <c r="E22" s="2"/>
      <c r="F22" s="12"/>
      <c r="G22" s="2"/>
      <c r="H22" s="2"/>
      <c r="I22" s="2"/>
      <c r="J22" s="2"/>
    </row>
    <row r="23" spans="1:10" ht="15.75">
      <c r="A23" s="2" t="s">
        <v>21</v>
      </c>
      <c r="B23" s="2"/>
      <c r="C23" s="21" t="s">
        <v>22</v>
      </c>
      <c r="D23" s="6" t="s">
        <v>3</v>
      </c>
      <c r="E23" s="6" t="s">
        <v>4</v>
      </c>
      <c r="F23" s="8" t="s">
        <v>1</v>
      </c>
      <c r="G23" s="2"/>
      <c r="H23" s="2"/>
      <c r="I23" s="2"/>
      <c r="J23" s="2"/>
    </row>
    <row r="24" spans="1:10" ht="15.75">
      <c r="A24" s="2"/>
      <c r="B24" s="2" t="s">
        <v>23</v>
      </c>
      <c r="C24" s="22">
        <v>0.125</v>
      </c>
      <c r="D24" s="15">
        <f>E4*(1+C24)</f>
        <v>1125</v>
      </c>
      <c r="E24" s="15">
        <f>F4*(1+C24)</f>
        <v>1687.5</v>
      </c>
      <c r="F24" s="12"/>
      <c r="G24" s="2"/>
      <c r="H24" s="2"/>
      <c r="I24" s="2"/>
      <c r="J24" s="2"/>
    </row>
    <row r="25" spans="1:10" ht="15.75">
      <c r="A25" s="2"/>
      <c r="B25" s="2" t="s">
        <v>24</v>
      </c>
      <c r="C25" s="2"/>
      <c r="D25" s="23">
        <f>E5</f>
        <v>400</v>
      </c>
      <c r="E25" s="23">
        <f>F5</f>
        <v>1000</v>
      </c>
      <c r="F25" s="12"/>
      <c r="G25" s="2"/>
      <c r="H25" s="2"/>
      <c r="I25" s="2"/>
      <c r="J25" s="2"/>
    </row>
    <row r="26" spans="1:10" ht="15.75">
      <c r="A26" s="2"/>
      <c r="B26" s="2" t="s">
        <v>25</v>
      </c>
      <c r="C26" s="2"/>
      <c r="D26" s="38">
        <f>D24-D25</f>
        <v>725</v>
      </c>
      <c r="E26" s="38">
        <f>E24-E25</f>
        <v>687.5</v>
      </c>
      <c r="F26" s="12"/>
      <c r="G26" s="2"/>
      <c r="H26" s="2"/>
      <c r="I26" s="2"/>
      <c r="J26" s="2"/>
    </row>
    <row r="27" spans="1:10" ht="16.5" thickBot="1">
      <c r="A27" s="2"/>
      <c r="B27" s="2" t="s">
        <v>26</v>
      </c>
      <c r="C27" s="24">
        <v>-0.2</v>
      </c>
      <c r="D27" s="4">
        <f>E6*(1+C27)</f>
        <v>80</v>
      </c>
      <c r="E27" s="4">
        <f>F6*(1+C27)</f>
        <v>64</v>
      </c>
      <c r="F27" s="12"/>
      <c r="G27" s="2"/>
      <c r="H27" s="2"/>
      <c r="I27" s="2"/>
      <c r="J27" s="2"/>
    </row>
    <row r="28" spans="1:10" ht="16.5" thickBot="1">
      <c r="A28" s="2"/>
      <c r="B28" s="2" t="s">
        <v>27</v>
      </c>
      <c r="C28" s="2"/>
      <c r="D28" s="4">
        <f>D26*D27</f>
        <v>58000</v>
      </c>
      <c r="E28" s="4">
        <f>E26*E27</f>
        <v>44000</v>
      </c>
      <c r="F28" s="13">
        <f>D28+E28</f>
        <v>102000</v>
      </c>
      <c r="G28" s="25" t="s">
        <v>28</v>
      </c>
      <c r="H28" s="26"/>
      <c r="I28" s="2"/>
      <c r="J28" s="2"/>
    </row>
    <row r="29" spans="1:10" ht="15.75">
      <c r="A29" s="2"/>
      <c r="B29" s="2" t="s">
        <v>29</v>
      </c>
      <c r="C29" s="2"/>
      <c r="D29" s="2"/>
      <c r="E29" s="2"/>
      <c r="F29" s="1"/>
      <c r="G29" s="2"/>
      <c r="H29" s="2"/>
      <c r="I29" s="2"/>
      <c r="J29" s="2"/>
    </row>
    <row r="30" spans="1:10" ht="15.75">
      <c r="A30" s="2"/>
      <c r="B30" s="2" t="s">
        <v>30</v>
      </c>
      <c r="C30" s="2"/>
      <c r="D30" s="2"/>
      <c r="E30" s="2"/>
      <c r="F30" s="2">
        <f>G7*1.125*(1+C27)</f>
        <v>198000</v>
      </c>
      <c r="G30" s="2"/>
      <c r="H30" s="2"/>
      <c r="I30" s="2"/>
      <c r="J30" s="2"/>
    </row>
    <row r="31" spans="1:10" ht="15.75">
      <c r="A31" s="2"/>
      <c r="B31" s="2" t="s">
        <v>31</v>
      </c>
      <c r="C31" s="2"/>
      <c r="D31" s="2"/>
      <c r="E31" s="2"/>
      <c r="F31" s="11">
        <f>G8*(1+C27)</f>
        <v>96000</v>
      </c>
      <c r="G31" s="2"/>
      <c r="H31" s="2"/>
      <c r="I31" s="2"/>
      <c r="J31" s="2"/>
    </row>
    <row r="32" spans="1:10" ht="15.75">
      <c r="A32" s="2"/>
      <c r="B32" s="2" t="s">
        <v>32</v>
      </c>
      <c r="C32" s="2"/>
      <c r="D32" s="2"/>
      <c r="E32" s="2"/>
      <c r="F32" s="1">
        <f>F30-F31</f>
        <v>102000</v>
      </c>
      <c r="G32" s="2"/>
      <c r="H32" s="2"/>
      <c r="I32" s="2"/>
      <c r="J32" s="2"/>
    </row>
    <row r="33" spans="1:10" ht="16.5" thickBot="1">
      <c r="A33" s="2"/>
      <c r="B33" s="2" t="s">
        <v>11</v>
      </c>
      <c r="C33" s="2"/>
      <c r="D33" s="2"/>
      <c r="E33" s="2"/>
      <c r="F33" s="2">
        <f>G10</f>
        <v>100000</v>
      </c>
      <c r="G33" s="2"/>
      <c r="H33" s="2"/>
      <c r="I33" s="2"/>
      <c r="J33" s="2"/>
    </row>
    <row r="34" spans="1:10" ht="16.5" thickBot="1">
      <c r="A34" s="2"/>
      <c r="B34" s="1" t="s">
        <v>33</v>
      </c>
      <c r="C34" s="1"/>
      <c r="D34" s="2"/>
      <c r="E34" s="2"/>
      <c r="F34" s="19">
        <f>F32-F33</f>
        <v>2000</v>
      </c>
      <c r="G34" s="13" t="s">
        <v>28</v>
      </c>
      <c r="H34" s="20"/>
      <c r="I34" s="2"/>
      <c r="J34" s="2"/>
    </row>
    <row r="35" spans="1:10" ht="15.75">
      <c r="A35" s="2"/>
      <c r="B35" s="1"/>
      <c r="C35" s="1"/>
      <c r="D35" s="2"/>
      <c r="E35" s="2"/>
      <c r="F35" s="12"/>
      <c r="G35" s="12"/>
      <c r="H35" s="3"/>
      <c r="I35" s="2"/>
      <c r="J35" s="2"/>
    </row>
    <row r="36" spans="1:10" ht="15.75">
      <c r="A36" s="2"/>
      <c r="B36" s="1" t="s">
        <v>34</v>
      </c>
      <c r="C36" s="1"/>
      <c r="D36" s="2"/>
      <c r="E36" s="2"/>
      <c r="F36" s="12"/>
      <c r="G36" s="12"/>
      <c r="H36" s="3"/>
      <c r="I36" s="2"/>
      <c r="J36" s="2"/>
    </row>
    <row r="37" spans="1:10" ht="15.75">
      <c r="A37" s="2"/>
      <c r="B37" s="1"/>
      <c r="C37" s="2" t="s">
        <v>35</v>
      </c>
      <c r="D37" s="2"/>
      <c r="E37" s="2"/>
      <c r="F37" s="12"/>
      <c r="G37" s="12"/>
      <c r="H37" s="3"/>
      <c r="I37" s="2"/>
      <c r="J37" s="2"/>
    </row>
    <row r="38" spans="1:10" ht="16.5" thickBot="1">
      <c r="A38" s="2"/>
      <c r="B38" s="1"/>
      <c r="C38" s="1"/>
      <c r="D38" s="2" t="s">
        <v>36</v>
      </c>
      <c r="E38" s="2"/>
      <c r="F38" s="12"/>
      <c r="G38" s="12"/>
      <c r="H38" s="3"/>
      <c r="I38" s="2"/>
      <c r="J38" s="2"/>
    </row>
    <row r="39" spans="1:10" ht="16.5" thickBot="1">
      <c r="A39" s="2"/>
      <c r="B39" s="1"/>
      <c r="C39" s="1"/>
      <c r="D39" s="2" t="s">
        <v>37</v>
      </c>
      <c r="E39" s="2">
        <f>100000/127500</f>
        <v>0.7843137254901961</v>
      </c>
      <c r="F39" s="19" t="s">
        <v>38</v>
      </c>
      <c r="G39" s="25"/>
      <c r="H39" s="27">
        <f>1-E39</f>
        <v>0.21568627450980393</v>
      </c>
      <c r="I39" s="2"/>
      <c r="J39" s="2"/>
    </row>
    <row r="40" spans="1:10" ht="15.75">
      <c r="A40" s="2"/>
      <c r="B40" s="1"/>
      <c r="C40" s="1"/>
      <c r="D40" s="2"/>
      <c r="E40" s="2"/>
      <c r="F40" s="12"/>
      <c r="G40" s="12"/>
      <c r="H40" s="28"/>
      <c r="I40" s="2"/>
      <c r="J40" s="2"/>
    </row>
    <row r="41" spans="1:10" ht="15.75">
      <c r="A41" s="2"/>
      <c r="B41" s="1"/>
      <c r="C41" s="1"/>
      <c r="D41" s="2"/>
      <c r="E41" s="2"/>
      <c r="F41" s="12"/>
      <c r="G41" s="12"/>
      <c r="H41" s="3"/>
      <c r="I41" s="2"/>
      <c r="J41" s="2"/>
    </row>
    <row r="42" spans="1:10" ht="15.75">
      <c r="A42" s="2" t="s">
        <v>39</v>
      </c>
      <c r="B42" s="2"/>
      <c r="C42" s="21" t="s">
        <v>40</v>
      </c>
      <c r="D42" s="21" t="s">
        <v>3</v>
      </c>
      <c r="E42" s="21" t="s">
        <v>4</v>
      </c>
      <c r="F42" s="12"/>
      <c r="G42" s="2"/>
      <c r="H42" s="2"/>
      <c r="I42" s="2"/>
      <c r="J42" s="2"/>
    </row>
    <row r="43" spans="1:10" ht="16.5" thickBot="1">
      <c r="A43" s="2"/>
      <c r="B43" s="2" t="s">
        <v>41</v>
      </c>
      <c r="C43" s="29">
        <v>0.4</v>
      </c>
      <c r="D43" s="2">
        <f>E6*$C43</f>
        <v>40</v>
      </c>
      <c r="E43" s="2">
        <f>F6*$C43</f>
        <v>32</v>
      </c>
      <c r="F43" s="12"/>
      <c r="G43" s="3"/>
      <c r="H43" s="3"/>
      <c r="I43" s="2"/>
      <c r="J43" s="2"/>
    </row>
    <row r="44" spans="1:10" ht="16.5" thickBot="1">
      <c r="A44" s="2"/>
      <c r="B44" s="2" t="s">
        <v>42</v>
      </c>
      <c r="C44" s="2"/>
      <c r="D44" s="2">
        <f>E12*D43</f>
        <v>24000</v>
      </c>
      <c r="E44" s="2">
        <f>F12*E43</f>
        <v>16000</v>
      </c>
      <c r="F44" s="19" t="s">
        <v>74</v>
      </c>
      <c r="G44" s="25"/>
      <c r="H44" s="26"/>
      <c r="I44" s="2"/>
      <c r="J44" s="2"/>
    </row>
    <row r="45" spans="1:10" ht="15.75">
      <c r="A45" s="2"/>
      <c r="B45" s="2" t="s">
        <v>43</v>
      </c>
      <c r="C45" s="2"/>
      <c r="D45" s="11">
        <v>20000</v>
      </c>
      <c r="E45" s="2"/>
      <c r="F45" s="2"/>
      <c r="G45" s="2"/>
      <c r="H45" s="2"/>
      <c r="I45" s="2"/>
      <c r="J45" s="2"/>
    </row>
    <row r="46" spans="1:10" ht="15.75">
      <c r="A46" s="2"/>
      <c r="B46" s="2" t="s">
        <v>44</v>
      </c>
      <c r="C46" s="2"/>
      <c r="D46" s="1">
        <f>D44-D45</f>
        <v>4000</v>
      </c>
      <c r="E46" s="2"/>
      <c r="F46" s="2"/>
      <c r="G46" s="2"/>
      <c r="H46" s="2"/>
      <c r="I46" s="2"/>
      <c r="J46" s="2"/>
    </row>
    <row r="47" spans="1:10" ht="16.5" thickBot="1">
      <c r="A47" s="2"/>
      <c r="B47" s="2" t="s">
        <v>45</v>
      </c>
      <c r="C47" s="2"/>
      <c r="D47" s="3">
        <v>0</v>
      </c>
      <c r="E47" s="2"/>
      <c r="F47" s="2"/>
      <c r="G47" s="2"/>
      <c r="H47" s="2"/>
      <c r="I47" s="2"/>
      <c r="J47" s="2"/>
    </row>
    <row r="48" spans="1:10" ht="16.5" thickBot="1">
      <c r="A48" s="2"/>
      <c r="B48" s="2" t="s">
        <v>46</v>
      </c>
      <c r="C48" s="2"/>
      <c r="D48" s="19">
        <f>D46+D47</f>
        <v>4000</v>
      </c>
      <c r="E48" s="25" t="s">
        <v>47</v>
      </c>
      <c r="F48" s="26"/>
      <c r="G48" s="2"/>
      <c r="H48" s="2"/>
      <c r="I48" s="2"/>
      <c r="J48" s="2"/>
    </row>
    <row r="49" spans="1:10" ht="15.75">
      <c r="A49" s="2"/>
      <c r="B49" s="2" t="s">
        <v>2</v>
      </c>
      <c r="C49" s="2"/>
      <c r="D49" s="2"/>
      <c r="E49" s="2"/>
      <c r="F49" s="21" t="s">
        <v>1</v>
      </c>
      <c r="G49" s="2"/>
      <c r="H49" s="2"/>
      <c r="I49" s="2"/>
      <c r="J49" s="2"/>
    </row>
    <row r="50" spans="1:10" ht="15.75">
      <c r="A50" s="2"/>
      <c r="B50" s="2" t="s">
        <v>10</v>
      </c>
      <c r="C50" s="2"/>
      <c r="D50" s="2">
        <f>(100+D43)*E12</f>
        <v>84000</v>
      </c>
      <c r="E50" s="2">
        <f>F9</f>
        <v>40000</v>
      </c>
      <c r="F50" s="2">
        <f>D50+E50</f>
        <v>124000</v>
      </c>
      <c r="G50" s="2"/>
      <c r="H50" s="2"/>
      <c r="I50" s="2"/>
      <c r="J50" s="2"/>
    </row>
    <row r="51" spans="1:10" ht="16.5" thickBot="1">
      <c r="A51" s="2"/>
      <c r="B51" s="2" t="s">
        <v>48</v>
      </c>
      <c r="C51" s="2"/>
      <c r="D51" s="2"/>
      <c r="E51" s="2"/>
      <c r="F51" s="2">
        <f>D45+G10</f>
        <v>120000</v>
      </c>
      <c r="G51" s="2"/>
      <c r="H51" s="2"/>
      <c r="I51" s="2"/>
      <c r="J51" s="2"/>
    </row>
    <row r="52" spans="1:10" ht="16.5" thickBot="1">
      <c r="A52" s="2"/>
      <c r="B52" s="1" t="s">
        <v>49</v>
      </c>
      <c r="C52" s="1"/>
      <c r="D52" s="1"/>
      <c r="E52" s="2"/>
      <c r="F52" s="19">
        <f>F50-F51</f>
        <v>4000</v>
      </c>
      <c r="G52" s="25" t="s">
        <v>50</v>
      </c>
      <c r="H52" s="26"/>
      <c r="I52" s="2"/>
      <c r="J52" s="2"/>
    </row>
    <row r="53" spans="1:10" ht="16.5" thickBot="1">
      <c r="A53" s="2"/>
      <c r="B53" s="1"/>
      <c r="C53" s="1"/>
      <c r="D53" s="1"/>
      <c r="E53" s="2"/>
      <c r="F53" s="12"/>
      <c r="G53" s="12"/>
      <c r="H53" s="12"/>
      <c r="I53" s="2"/>
      <c r="J53" s="2"/>
    </row>
    <row r="54" spans="1:10" ht="15.75">
      <c r="A54" s="2"/>
      <c r="B54" s="1" t="s">
        <v>51</v>
      </c>
      <c r="C54" s="1"/>
      <c r="D54" s="1"/>
      <c r="E54" s="2" t="s">
        <v>52</v>
      </c>
      <c r="F54" s="12"/>
      <c r="G54" s="30">
        <f>40-4000/600</f>
        <v>33.333333333333336</v>
      </c>
      <c r="H54" s="31" t="s">
        <v>53</v>
      </c>
      <c r="I54" s="2"/>
      <c r="J54" s="2"/>
    </row>
    <row r="55" spans="1:10" ht="15.75">
      <c r="A55" s="2"/>
      <c r="B55" s="2"/>
      <c r="C55" s="2"/>
      <c r="D55" s="2" t="s">
        <v>54</v>
      </c>
      <c r="E55" s="2"/>
      <c r="F55" s="2"/>
      <c r="G55" s="39">
        <f>G54/100</f>
        <v>0.33333333333333337</v>
      </c>
      <c r="H55" s="40"/>
      <c r="I55" s="2"/>
      <c r="J55" s="2"/>
    </row>
    <row r="56" spans="1:10" ht="16.5" thickBot="1">
      <c r="A56" s="2"/>
      <c r="B56" s="2" t="s">
        <v>55</v>
      </c>
      <c r="C56" s="2" t="s">
        <v>56</v>
      </c>
      <c r="D56" s="2"/>
      <c r="E56" s="2"/>
      <c r="F56" s="2"/>
      <c r="G56" s="32">
        <f>D45/600</f>
        <v>33.333333333333336</v>
      </c>
      <c r="H56" s="33" t="s">
        <v>53</v>
      </c>
      <c r="I56" s="2"/>
      <c r="J56" s="2"/>
    </row>
    <row r="57" spans="1:10" ht="15.75">
      <c r="A57" s="2"/>
      <c r="B57" s="2"/>
      <c r="C57" s="2"/>
      <c r="D57" s="2"/>
      <c r="E57" s="2"/>
      <c r="F57" s="2"/>
      <c r="G57" s="34"/>
      <c r="H57" s="34"/>
      <c r="I57" s="2"/>
      <c r="J57" s="2"/>
    </row>
    <row r="58" spans="1:10" ht="15.75">
      <c r="A58" s="2"/>
      <c r="B58" s="2"/>
      <c r="C58" s="2"/>
      <c r="D58" s="2"/>
      <c r="E58" s="2"/>
      <c r="F58" s="2"/>
      <c r="G58" s="34"/>
      <c r="H58" s="34"/>
      <c r="I58" s="2"/>
      <c r="J58" s="2"/>
    </row>
    <row r="59" spans="1:10" ht="15.75">
      <c r="A59" s="2" t="s">
        <v>57</v>
      </c>
      <c r="B59" s="2" t="s">
        <v>58</v>
      </c>
      <c r="C59" s="2"/>
      <c r="D59" s="2"/>
      <c r="E59" s="2">
        <f>-F9</f>
        <v>-40000</v>
      </c>
      <c r="F59" s="2"/>
      <c r="G59" s="2"/>
      <c r="H59" s="2"/>
      <c r="I59" s="2"/>
      <c r="J59" s="2"/>
    </row>
    <row r="60" spans="1:10" ht="16.5" thickBot="1">
      <c r="A60" s="2"/>
      <c r="B60" s="2" t="s">
        <v>59</v>
      </c>
      <c r="C60" s="2"/>
      <c r="D60" s="2"/>
      <c r="E60" s="2">
        <v>30000</v>
      </c>
      <c r="F60" s="2" t="s">
        <v>60</v>
      </c>
      <c r="G60" s="2"/>
      <c r="H60" s="2"/>
      <c r="I60" s="2"/>
      <c r="J60" s="2"/>
    </row>
    <row r="61" spans="1:10" ht="16.5" thickBot="1">
      <c r="A61" s="2"/>
      <c r="B61" s="2" t="s">
        <v>73</v>
      </c>
      <c r="C61" s="2"/>
      <c r="D61" s="2"/>
      <c r="E61" s="19">
        <f>E59+E60</f>
        <v>-10000</v>
      </c>
      <c r="F61" s="25" t="s">
        <v>61</v>
      </c>
      <c r="G61" s="35"/>
      <c r="H61" s="20"/>
      <c r="I61" s="3"/>
      <c r="J61" s="2"/>
    </row>
    <row r="62" spans="1:10" ht="15.75">
      <c r="A62" s="2"/>
      <c r="B62" s="2" t="s">
        <v>29</v>
      </c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 t="s">
        <v>62</v>
      </c>
      <c r="C63" s="2"/>
      <c r="D63" s="2">
        <f>E9</f>
        <v>60000</v>
      </c>
      <c r="E63" s="2">
        <v>0</v>
      </c>
      <c r="F63" s="2">
        <f>D63+E63</f>
        <v>60000</v>
      </c>
      <c r="G63" s="12"/>
      <c r="H63" s="12"/>
      <c r="I63" s="12"/>
      <c r="J63" s="2"/>
    </row>
    <row r="64" spans="1:10" ht="16.5" thickBot="1">
      <c r="A64" s="2"/>
      <c r="B64" s="2" t="s">
        <v>63</v>
      </c>
      <c r="C64" s="2"/>
      <c r="D64" s="2"/>
      <c r="E64" s="2"/>
      <c r="F64" s="2">
        <f>G10-E60</f>
        <v>70000</v>
      </c>
      <c r="G64" s="2"/>
      <c r="H64" s="2"/>
      <c r="I64" s="2"/>
      <c r="J64" s="2"/>
    </row>
    <row r="65" spans="1:10" ht="16.5" thickBot="1">
      <c r="A65" s="2"/>
      <c r="B65" s="2" t="s">
        <v>64</v>
      </c>
      <c r="C65" s="2"/>
      <c r="D65" s="2"/>
      <c r="E65" s="2"/>
      <c r="F65" s="19">
        <f>F63-F64</f>
        <v>-10000</v>
      </c>
      <c r="G65" s="25" t="s">
        <v>65</v>
      </c>
      <c r="H65" s="26"/>
      <c r="I65" s="2"/>
      <c r="J65" s="2"/>
    </row>
    <row r="66" spans="1:10" ht="16.5" thickBot="1">
      <c r="A66" s="2"/>
      <c r="B66" s="2" t="s">
        <v>75</v>
      </c>
      <c r="C66" s="2"/>
      <c r="D66" s="2"/>
      <c r="E66" s="2"/>
      <c r="F66" s="36" t="s">
        <v>19</v>
      </c>
      <c r="G66" s="41" t="s">
        <v>66</v>
      </c>
      <c r="H66" s="42"/>
      <c r="I66" s="2"/>
      <c r="J66" s="2"/>
    </row>
    <row r="67" spans="1:10" ht="15.75">
      <c r="A67" s="2"/>
      <c r="B67" s="2"/>
      <c r="C67" s="2"/>
      <c r="D67" s="2"/>
      <c r="E67" s="2"/>
      <c r="F67" s="18"/>
      <c r="G67" s="8"/>
      <c r="H67" s="8"/>
      <c r="I67" s="2"/>
      <c r="J67" s="2"/>
    </row>
    <row r="68" spans="1:10" ht="15.75">
      <c r="A68" s="2"/>
      <c r="B68" s="2" t="s">
        <v>67</v>
      </c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 t="s">
        <v>68</v>
      </c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 t="s">
        <v>69</v>
      </c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sheetProtection/>
  <mergeCells count="2">
    <mergeCell ref="G55:H55"/>
    <mergeCell ref="G66:H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Lillehammer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eirikh</dc:creator>
  <cp:keywords/>
  <dc:description/>
  <cp:lastModifiedBy>Erik Juel</cp:lastModifiedBy>
  <cp:lastPrinted>2008-06-12T11:54:54Z</cp:lastPrinted>
  <dcterms:created xsi:type="dcterms:W3CDTF">2008-05-16T08:40:02Z</dcterms:created>
  <dcterms:modified xsi:type="dcterms:W3CDTF">2019-01-22T10:42:27Z</dcterms:modified>
  <cp:category/>
  <cp:version/>
  <cp:contentType/>
  <cp:contentStatus/>
</cp:coreProperties>
</file>