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co_Universitetsforlaget\Redaksjon\T12_Org\Bokprosjekter 1\2017\Kostnad- og inntektsanalyse 10. utg\Nettsider 10. utg\Løsningsforlag studenter\"/>
    </mc:Choice>
  </mc:AlternateContent>
  <bookViews>
    <workbookView xWindow="0" yWindow="0" windowWidth="13290" windowHeight="12600"/>
  </bookViews>
  <sheets>
    <sheet name="4.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  <c r="H46" i="2" l="1"/>
  <c r="G42" i="2"/>
  <c r="H41" i="2" s="1"/>
  <c r="G37" i="2"/>
  <c r="G36" i="2"/>
  <c r="L11" i="2"/>
  <c r="K11" i="2"/>
  <c r="J11" i="2"/>
  <c r="I11" i="2"/>
  <c r="H11" i="2"/>
  <c r="G11" i="2"/>
  <c r="F11" i="2"/>
  <c r="E11" i="2"/>
  <c r="D11" i="2"/>
  <c r="C11" i="2"/>
  <c r="B11" i="2"/>
  <c r="L8" i="2"/>
  <c r="K8" i="2"/>
  <c r="J8" i="2"/>
  <c r="I8" i="2"/>
  <c r="H8" i="2"/>
  <c r="G8" i="2"/>
  <c r="F8" i="2"/>
  <c r="E8" i="2"/>
  <c r="D8" i="2"/>
  <c r="C8" i="2"/>
  <c r="L5" i="2"/>
  <c r="K5" i="2"/>
  <c r="K10" i="2" s="1"/>
  <c r="J5" i="2"/>
  <c r="J10" i="2" s="1"/>
  <c r="I5" i="2"/>
  <c r="I10" i="2" s="1"/>
  <c r="H5" i="2"/>
  <c r="G5" i="2"/>
  <c r="G10" i="2" s="1"/>
  <c r="F5" i="2"/>
  <c r="F10" i="2" s="1"/>
  <c r="E5" i="2"/>
  <c r="E10" i="2" s="1"/>
  <c r="D5" i="2"/>
  <c r="C5" i="2"/>
  <c r="C10" i="2" s="1"/>
  <c r="B5" i="2"/>
  <c r="F13" i="2" l="1"/>
  <c r="F12" i="2"/>
  <c r="J12" i="2"/>
  <c r="D13" i="2"/>
  <c r="H13" i="2"/>
  <c r="L13" i="2"/>
  <c r="D9" i="2"/>
  <c r="D12" i="2"/>
  <c r="H12" i="2"/>
  <c r="G38" i="2"/>
  <c r="C9" i="2"/>
  <c r="G9" i="2"/>
  <c r="K9" i="2"/>
  <c r="H9" i="2"/>
  <c r="B13" i="2"/>
  <c r="E12" i="2"/>
  <c r="I12" i="2"/>
  <c r="E9" i="2"/>
  <c r="I9" i="2"/>
  <c r="D10" i="2"/>
  <c r="H10" i="2"/>
  <c r="L10" i="2"/>
  <c r="C12" i="2"/>
  <c r="G12" i="2"/>
  <c r="K12" i="2"/>
  <c r="F9" i="2"/>
  <c r="J9" i="2"/>
  <c r="J13" i="2"/>
</calcChain>
</file>

<file path=xl/comments1.xml><?xml version="1.0" encoding="utf-8"?>
<comments xmlns="http://schemas.openxmlformats.org/spreadsheetml/2006/main">
  <authors>
    <author>IT-tjenesten</author>
  </authors>
  <commentList>
    <comment ref="G41" authorId="0" shapeId="0">
      <text>
        <r>
          <rPr>
            <sz val="8"/>
            <color indexed="81"/>
            <rFont val="Tahoma"/>
          </rPr>
          <t xml:space="preserve">=&gt; Endring av prisen med 1,- krone fører til en
endring i etterspørselen med 50 enheter
</t>
        </r>
      </text>
    </comment>
  </commentList>
</comments>
</file>

<file path=xl/sharedStrings.xml><?xml version="1.0" encoding="utf-8"?>
<sst xmlns="http://schemas.openxmlformats.org/spreadsheetml/2006/main" count="48" uniqueCount="47">
  <si>
    <t>VEK</t>
  </si>
  <si>
    <t>DEK</t>
  </si>
  <si>
    <t>TEK</t>
  </si>
  <si>
    <t>DEI</t>
  </si>
  <si>
    <t>Pris;</t>
  </si>
  <si>
    <t>Totale kost</t>
  </si>
  <si>
    <t>Faste kost</t>
  </si>
  <si>
    <t>Var.kost</t>
  </si>
  <si>
    <t>Tot oms.</t>
  </si>
  <si>
    <t>Resultat</t>
  </si>
  <si>
    <t>a)</t>
  </si>
  <si>
    <t>Proporsjonal fram til ca 3000 enheter - deretter overproporsjonal</t>
  </si>
  <si>
    <t>Stresser produksjonsapparat - overtid - redusert effektvitet….</t>
  </si>
  <si>
    <t>b)</t>
  </si>
  <si>
    <t>Mengde  =</t>
  </si>
  <si>
    <t>Pris  =</t>
  </si>
  <si>
    <t xml:space="preserve">Res.;  </t>
  </si>
  <si>
    <t>(70 - 40)*1500 - 40000  =</t>
  </si>
  <si>
    <t>v/P=60</t>
  </si>
  <si>
    <t>v/ ∆P=1</t>
  </si>
  <si>
    <t>v/P= 61</t>
  </si>
  <si>
    <t>c)</t>
  </si>
  <si>
    <t>Etterspørsel v/ P=61;</t>
  </si>
  <si>
    <t>1000/20</t>
  </si>
  <si>
    <t>enheter</t>
  </si>
  <si>
    <t>Endret ettersp. v/ ∆P = 1</t>
  </si>
  <si>
    <t>=</t>
  </si>
  <si>
    <t>…eller;</t>
  </si>
  <si>
    <t>….litt diskusjon…</t>
  </si>
  <si>
    <t xml:space="preserve"> =&gt; Elastisk</t>
  </si>
  <si>
    <t>d)</t>
  </si>
  <si>
    <t>Kostnadsoptimum;</t>
  </si>
  <si>
    <t>Volum;</t>
  </si>
  <si>
    <t>): Ved ikke-glatting litt mindre</t>
  </si>
  <si>
    <t>TEK v/3500 enh.</t>
  </si>
  <si>
    <t>ca</t>
  </si>
  <si>
    <t>): kr/enh</t>
  </si>
  <si>
    <t>e)</t>
  </si>
  <si>
    <t>Kun FK =&gt;  Bedriften maksimerer resultatet gjennom å maksimer omsetningen.</t>
  </si>
  <si>
    <t>DEK er null ved alle volum =&gt; DEI krysser DEK på volumaksen.</t>
  </si>
  <si>
    <t>For å realisere et volum på 2500 enheter må prisen settes til:</t>
  </si>
  <si>
    <t>Oppgave 4.20</t>
  </si>
  <si>
    <t>Enhetssalg</t>
  </si>
  <si>
    <t xml:space="preserve">e =  ((1950-2000) / (1975)) / ((61,00 - 60,00) / (60,50)) = </t>
  </si>
  <si>
    <t xml:space="preserve">e = (50/2000) / (-1/60) </t>
  </si>
  <si>
    <t>): enheter</t>
  </si>
  <si>
    <t xml:space="preserve"> =&gt; Optimalmalvolum der DEI skjærer volumaksen: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</si>
</sst>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kr&quot;\ #,##0.00;[Red]&quot;kr&quot;\ \-#,##0.00"/>
    <numFmt numFmtId="165" formatCode="#,##0&quot; enheter&quot;"/>
    <numFmt numFmtId="166" formatCode="&quot;kr&quot;\ #,##0.00"/>
    <numFmt numFmtId="167" formatCode="&quot;kr&quot;\ #,##0"/>
  </numFmts>
  <fonts count="12">
    <font>
      <sz val="11"/>
      <color theme="1"/>
      <name val="Calibri"/>
      <family val="2"/>
      <scheme val="minor"/>
    </font>
    <font>
      <b/>
      <sz val="10"/>
      <name val="Geneva"/>
    </font>
    <font>
      <sz val="8"/>
      <color indexed="81"/>
      <name val="Tahoma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4" xfId="0" applyFont="1" applyBorder="1"/>
    <xf numFmtId="2" fontId="4" fillId="0" borderId="4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2" xfId="0" applyFont="1" applyBorder="1"/>
    <xf numFmtId="0" fontId="7" fillId="0" borderId="2" xfId="0" applyFont="1" applyBorder="1"/>
    <xf numFmtId="0" fontId="6" fillId="0" borderId="2" xfId="0" applyFont="1" applyFill="1" applyBorder="1"/>
    <xf numFmtId="0" fontId="7" fillId="0" borderId="2" xfId="0" applyFont="1" applyFill="1" applyBorder="1"/>
    <xf numFmtId="0" fontId="6" fillId="0" borderId="3" xfId="0" applyFont="1" applyFill="1" applyBorder="1"/>
    <xf numFmtId="2" fontId="6" fillId="0" borderId="0" xfId="0" applyNumberFormat="1" applyFont="1" applyBorder="1"/>
    <xf numFmtId="2" fontId="7" fillId="0" borderId="0" xfId="0" applyNumberFormat="1" applyFont="1" applyBorder="1" applyProtection="1">
      <protection locked="0"/>
    </xf>
    <xf numFmtId="2" fontId="7" fillId="0" borderId="0" xfId="0" applyNumberFormat="1" applyFont="1" applyBorder="1"/>
    <xf numFmtId="2" fontId="6" fillId="0" borderId="0" xfId="0" applyNumberFormat="1" applyFont="1" applyFill="1" applyBorder="1"/>
    <xf numFmtId="2" fontId="7" fillId="0" borderId="0" xfId="0" applyNumberFormat="1" applyFont="1" applyFill="1" applyBorder="1"/>
    <xf numFmtId="2" fontId="6" fillId="0" borderId="5" xfId="0" applyNumberFormat="1" applyFont="1" applyFill="1" applyBorder="1"/>
    <xf numFmtId="0" fontId="6" fillId="0" borderId="0" xfId="0" applyFont="1" applyBorder="1"/>
    <xf numFmtId="0" fontId="7" fillId="0" borderId="0" xfId="0" applyFont="1" applyBorder="1" applyProtection="1">
      <protection locked="0"/>
    </xf>
    <xf numFmtId="0" fontId="7" fillId="0" borderId="0" xfId="0" applyFont="1" applyBorder="1"/>
    <xf numFmtId="0" fontId="6" fillId="0" borderId="5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5" xfId="0" applyFont="1" applyFill="1" applyBorder="1"/>
    <xf numFmtId="0" fontId="8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5" xfId="0" applyNumberFormat="1" applyFont="1" applyBorder="1"/>
    <xf numFmtId="0" fontId="4" fillId="0" borderId="6" xfId="0" applyFont="1" applyBorder="1"/>
    <xf numFmtId="0" fontId="6" fillId="0" borderId="7" xfId="0" applyFont="1" applyBorder="1"/>
    <xf numFmtId="0" fontId="9" fillId="0" borderId="7" xfId="0" applyFont="1" applyBorder="1"/>
    <xf numFmtId="0" fontId="6" fillId="0" borderId="8" xfId="0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11" xfId="0" applyFont="1" applyBorder="1"/>
    <xf numFmtId="0" fontId="9" fillId="0" borderId="13" xfId="0" applyFont="1" applyBorder="1"/>
    <xf numFmtId="0" fontId="4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6" fillId="0" borderId="18" xfId="0" applyFont="1" applyBorder="1"/>
    <xf numFmtId="0" fontId="9" fillId="0" borderId="0" xfId="0" applyFont="1" applyBorder="1"/>
    <xf numFmtId="0" fontId="4" fillId="0" borderId="0" xfId="0" applyFont="1" applyBorder="1"/>
    <xf numFmtId="0" fontId="9" fillId="0" borderId="12" xfId="0" applyFont="1" applyBorder="1"/>
    <xf numFmtId="0" fontId="6" fillId="0" borderId="19" xfId="0" applyFont="1" applyBorder="1"/>
    <xf numFmtId="0" fontId="4" fillId="0" borderId="20" xfId="0" applyFont="1" applyBorder="1"/>
    <xf numFmtId="0" fontId="9" fillId="0" borderId="0" xfId="0" applyFont="1" applyAlignment="1">
      <alignment horizontal="center"/>
    </xf>
    <xf numFmtId="0" fontId="6" fillId="0" borderId="14" xfId="0" applyFont="1" applyBorder="1"/>
    <xf numFmtId="0" fontId="6" fillId="0" borderId="20" xfId="0" applyFont="1" applyBorder="1"/>
    <xf numFmtId="164" fontId="6" fillId="0" borderId="19" xfId="0" applyNumberFormat="1" applyFont="1" applyBorder="1"/>
    <xf numFmtId="0" fontId="6" fillId="0" borderId="22" xfId="0" applyFont="1" applyBorder="1"/>
    <xf numFmtId="2" fontId="6" fillId="0" borderId="18" xfId="0" applyNumberFormat="1" applyFont="1" applyBorder="1"/>
    <xf numFmtId="2" fontId="6" fillId="0" borderId="18" xfId="0" applyNumberFormat="1" applyFont="1" applyBorder="1" applyAlignment="1">
      <alignment horizontal="right"/>
    </xf>
    <xf numFmtId="2" fontId="7" fillId="2" borderId="18" xfId="0" applyNumberFormat="1" applyFont="1" applyFill="1" applyBorder="1"/>
    <xf numFmtId="0" fontId="6" fillId="0" borderId="23" xfId="0" applyFont="1" applyBorder="1"/>
    <xf numFmtId="0" fontId="10" fillId="0" borderId="0" xfId="0" applyFont="1"/>
    <xf numFmtId="2" fontId="3" fillId="0" borderId="0" xfId="0" applyNumberFormat="1" applyFont="1"/>
    <xf numFmtId="2" fontId="6" fillId="0" borderId="19" xfId="0" applyNumberFormat="1" applyFont="1" applyBorder="1"/>
    <xf numFmtId="0" fontId="11" fillId="0" borderId="0" xfId="0" applyFont="1"/>
    <xf numFmtId="0" fontId="9" fillId="0" borderId="1" xfId="0" applyFont="1" applyBorder="1" applyAlignment="1"/>
    <xf numFmtId="0" fontId="9" fillId="0" borderId="6" xfId="0" applyFont="1" applyBorder="1" applyAlignment="1">
      <alignment horizontal="center"/>
    </xf>
    <xf numFmtId="0" fontId="9" fillId="0" borderId="8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167" fontId="6" fillId="0" borderId="8" xfId="0" applyNumberFormat="1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03053435114504E-2"/>
          <c:y val="8.4415584415584416E-2"/>
          <c:w val="0.87022900763358779"/>
          <c:h val="0.83441558441558439"/>
        </c:manualLayout>
      </c:layout>
      <c:scatterChart>
        <c:scatterStyle val="smoothMarker"/>
        <c:varyColors val="0"/>
        <c:ser>
          <c:idx val="0"/>
          <c:order val="0"/>
          <c:tx>
            <c:v>Pris;</c:v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500</c:v>
              </c:pt>
              <c:pt idx="2">
                <c:v>1000</c:v>
              </c:pt>
              <c:pt idx="3">
                <c:v>1500</c:v>
              </c:pt>
              <c:pt idx="4">
                <c:v>2000</c:v>
              </c:pt>
              <c:pt idx="5">
                <c:v>2500</c:v>
              </c:pt>
              <c:pt idx="6">
                <c:v>3000</c:v>
              </c:pt>
              <c:pt idx="7">
                <c:v>3500</c:v>
              </c:pt>
              <c:pt idx="8">
                <c:v>4000</c:v>
              </c:pt>
              <c:pt idx="9">
                <c:v>4500</c:v>
              </c:pt>
              <c:pt idx="10">
                <c:v>5000</c:v>
              </c:pt>
            </c:numLit>
          </c:xVal>
          <c:yVal>
            <c:numLit>
              <c:formatCode>General</c:formatCode>
              <c:ptCount val="11"/>
              <c:pt idx="0">
                <c:v>100</c:v>
              </c:pt>
              <c:pt idx="1">
                <c:v>90</c:v>
              </c:pt>
              <c:pt idx="2">
                <c:v>80</c:v>
              </c:pt>
              <c:pt idx="3">
                <c:v>70</c:v>
              </c:pt>
              <c:pt idx="4">
                <c:v>60</c:v>
              </c:pt>
              <c:pt idx="5">
                <c:v>50</c:v>
              </c:pt>
              <c:pt idx="6">
                <c:v>40</c:v>
              </c:pt>
              <c:pt idx="7">
                <c:v>30</c:v>
              </c:pt>
              <c:pt idx="8">
                <c:v>20</c:v>
              </c:pt>
              <c:pt idx="9">
                <c:v>10</c:v>
              </c:pt>
              <c:pt idx="10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960-4DF2-9D6B-2CBC648C1634}"/>
            </c:ext>
          </c:extLst>
        </c:ser>
        <c:ser>
          <c:idx val="4"/>
          <c:order val="1"/>
          <c:tx>
            <c:v>VEK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square"/>
            <c:size val="8"/>
            <c:spPr>
              <a:noFill/>
              <a:ln w="9525">
                <a:noFill/>
              </a:ln>
            </c:spPr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500</c:v>
              </c:pt>
              <c:pt idx="2">
                <c:v>1000</c:v>
              </c:pt>
              <c:pt idx="3">
                <c:v>1500</c:v>
              </c:pt>
              <c:pt idx="4">
                <c:v>2000</c:v>
              </c:pt>
              <c:pt idx="5">
                <c:v>2500</c:v>
              </c:pt>
              <c:pt idx="6">
                <c:v>3000</c:v>
              </c:pt>
              <c:pt idx="7">
                <c:v>3500</c:v>
              </c:pt>
              <c:pt idx="8">
                <c:v>4000</c:v>
              </c:pt>
              <c:pt idx="9">
                <c:v>4500</c:v>
              </c:pt>
              <c:pt idx="10">
                <c:v>5000</c:v>
              </c:pt>
            </c:numLit>
          </c:xVal>
          <c:yVal>
            <c:numLit>
              <c:formatCode>General</c:formatCode>
              <c:ptCount val="11"/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  <c:pt idx="7">
                <c:v>40</c:v>
              </c:pt>
              <c:pt idx="8">
                <c:v>43</c:v>
              </c:pt>
              <c:pt idx="9">
                <c:v>48.888888888888886</c:v>
              </c:pt>
              <c:pt idx="10">
                <c:v>68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1960-4DF2-9D6B-2CBC648C1634}"/>
            </c:ext>
          </c:extLst>
        </c:ser>
        <c:ser>
          <c:idx val="5"/>
          <c:order val="2"/>
          <c:tx>
            <c:v>DEK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500</c:v>
              </c:pt>
              <c:pt idx="2">
                <c:v>1000</c:v>
              </c:pt>
              <c:pt idx="3">
                <c:v>1500</c:v>
              </c:pt>
              <c:pt idx="4">
                <c:v>2000</c:v>
              </c:pt>
              <c:pt idx="5">
                <c:v>2500</c:v>
              </c:pt>
              <c:pt idx="6">
                <c:v>3000</c:v>
              </c:pt>
              <c:pt idx="7">
                <c:v>3500</c:v>
              </c:pt>
              <c:pt idx="8">
                <c:v>4000</c:v>
              </c:pt>
              <c:pt idx="9">
                <c:v>4500</c:v>
              </c:pt>
              <c:pt idx="10">
                <c:v>5000</c:v>
              </c:pt>
            </c:numLit>
          </c:xVal>
          <c:yVal>
            <c:numLit>
              <c:formatCode>General</c:formatCode>
              <c:ptCount val="11"/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  <c:pt idx="7">
                <c:v>52</c:v>
              </c:pt>
              <c:pt idx="8">
                <c:v>80</c:v>
              </c:pt>
              <c:pt idx="9">
                <c:v>168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960-4DF2-9D6B-2CBC648C1634}"/>
            </c:ext>
          </c:extLst>
        </c:ser>
        <c:ser>
          <c:idx val="7"/>
          <c:order val="3"/>
          <c:tx>
            <c:v>TEK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500</c:v>
              </c:pt>
              <c:pt idx="2">
                <c:v>1000</c:v>
              </c:pt>
              <c:pt idx="3">
                <c:v>1500</c:v>
              </c:pt>
              <c:pt idx="4">
                <c:v>2000</c:v>
              </c:pt>
              <c:pt idx="5">
                <c:v>2500</c:v>
              </c:pt>
              <c:pt idx="6">
                <c:v>3000</c:v>
              </c:pt>
              <c:pt idx="7">
                <c:v>3500</c:v>
              </c:pt>
              <c:pt idx="8">
                <c:v>4000</c:v>
              </c:pt>
              <c:pt idx="9">
                <c:v>4500</c:v>
              </c:pt>
              <c:pt idx="10">
                <c:v>5000</c:v>
              </c:pt>
            </c:numLit>
          </c:xVal>
          <c:yVal>
            <c:numLit>
              <c:formatCode>General</c:formatCode>
              <c:ptCount val="11"/>
              <c:pt idx="1">
                <c:v>120</c:v>
              </c:pt>
              <c:pt idx="2">
                <c:v>80</c:v>
              </c:pt>
              <c:pt idx="3">
                <c:v>66.666666666666671</c:v>
              </c:pt>
              <c:pt idx="4">
                <c:v>60</c:v>
              </c:pt>
              <c:pt idx="5">
                <c:v>56</c:v>
              </c:pt>
              <c:pt idx="6">
                <c:v>53.333333333333336</c:v>
              </c:pt>
              <c:pt idx="7">
                <c:v>51.428571428571431</c:v>
              </c:pt>
              <c:pt idx="8">
                <c:v>53</c:v>
              </c:pt>
              <c:pt idx="9">
                <c:v>57.777777777777779</c:v>
              </c:pt>
              <c:pt idx="10">
                <c:v>76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1960-4DF2-9D6B-2CBC648C1634}"/>
            </c:ext>
          </c:extLst>
        </c:ser>
        <c:ser>
          <c:idx val="1"/>
          <c:order val="4"/>
          <c:tx>
            <c:v>DEI</c:v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500</c:v>
              </c:pt>
              <c:pt idx="2">
                <c:v>1000</c:v>
              </c:pt>
              <c:pt idx="3">
                <c:v>1500</c:v>
              </c:pt>
              <c:pt idx="4">
                <c:v>2000</c:v>
              </c:pt>
              <c:pt idx="5">
                <c:v>2500</c:v>
              </c:pt>
              <c:pt idx="6">
                <c:v>3000</c:v>
              </c:pt>
              <c:pt idx="7">
                <c:v>3500</c:v>
              </c:pt>
              <c:pt idx="8">
                <c:v>4000</c:v>
              </c:pt>
              <c:pt idx="9">
                <c:v>4500</c:v>
              </c:pt>
              <c:pt idx="10">
                <c:v>5000</c:v>
              </c:pt>
            </c:numLit>
          </c:xVal>
          <c:yVal>
            <c:numLit>
              <c:formatCode>General</c:formatCode>
              <c:ptCount val="11"/>
              <c:pt idx="1">
                <c:v>80</c:v>
              </c:pt>
              <c:pt idx="2">
                <c:v>60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  <c:pt idx="6">
                <c:v>-20</c:v>
              </c:pt>
              <c:pt idx="7">
                <c:v>-40</c:v>
              </c:pt>
              <c:pt idx="8">
                <c:v>-60</c:v>
              </c:pt>
              <c:pt idx="9">
                <c:v>-80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1960-4DF2-9D6B-2CBC648C1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303680"/>
        <c:axId val="1"/>
      </c:scatterChart>
      <c:valAx>
        <c:axId val="275303680"/>
        <c:scaling>
          <c:orientation val="minMax"/>
          <c:max val="500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  <c:majorUnit val="1000"/>
        <c:minorUnit val="500"/>
      </c:valAx>
      <c:valAx>
        <c:axId val="1"/>
        <c:scaling>
          <c:orientation val="minMax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53036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954195092924454"/>
          <c:y val="8.766225040982506E-2"/>
          <c:w val="0.14503817075589626"/>
          <c:h val="0.31168812089615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19050</xdr:rowOff>
    </xdr:from>
    <xdr:to>
      <xdr:col>11</xdr:col>
      <xdr:colOff>590550</xdr:colOff>
      <xdr:row>31</xdr:row>
      <xdr:rowOff>66675</xdr:rowOff>
    </xdr:to>
    <xdr:grpSp>
      <xdr:nvGrpSpPr>
        <xdr:cNvPr id="20" name="Group 2"/>
        <xdr:cNvGrpSpPr>
          <a:grpSpLocks/>
        </xdr:cNvGrpSpPr>
      </xdr:nvGrpSpPr>
      <xdr:grpSpPr bwMode="auto">
        <a:xfrm>
          <a:off x="28575" y="2876550"/>
          <a:ext cx="7324725" cy="3448050"/>
          <a:chOff x="3" y="225"/>
          <a:chExt cx="637" cy="308"/>
        </a:xfrm>
      </xdr:grpSpPr>
      <xdr:graphicFrame macro="">
        <xdr:nvGraphicFramePr>
          <xdr:cNvPr id="21" name="Chart 3"/>
          <xdr:cNvGraphicFramePr>
            <a:graphicFrameLocks/>
          </xdr:cNvGraphicFramePr>
        </xdr:nvGraphicFramePr>
        <xdr:xfrm>
          <a:off x="3" y="225"/>
          <a:ext cx="637" cy="30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22" name="Group 4"/>
          <xdr:cNvGrpSpPr>
            <a:grpSpLocks/>
          </xdr:cNvGrpSpPr>
        </xdr:nvGrpSpPr>
        <xdr:grpSpPr bwMode="auto">
          <a:xfrm>
            <a:off x="63" y="391"/>
            <a:ext cx="168" cy="90"/>
            <a:chOff x="63" y="391"/>
            <a:chExt cx="168" cy="90"/>
          </a:xfrm>
        </xdr:grpSpPr>
        <xdr:sp macro="" textlink="">
          <xdr:nvSpPr>
            <xdr:cNvPr id="26" name="Line 5"/>
            <xdr:cNvSpPr>
              <a:spLocks noChangeShapeType="1"/>
            </xdr:cNvSpPr>
          </xdr:nvSpPr>
          <xdr:spPr bwMode="auto">
            <a:xfrm>
              <a:off x="231" y="431"/>
              <a:ext cx="0" cy="5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sysDot"/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" name="Line 6"/>
            <xdr:cNvSpPr>
              <a:spLocks noChangeShapeType="1"/>
            </xdr:cNvSpPr>
          </xdr:nvSpPr>
          <xdr:spPr bwMode="auto">
            <a:xfrm flipV="1">
              <a:off x="231" y="391"/>
              <a:ext cx="0" cy="37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sysDot"/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Line 7"/>
            <xdr:cNvSpPr>
              <a:spLocks noChangeShapeType="1"/>
            </xdr:cNvSpPr>
          </xdr:nvSpPr>
          <xdr:spPr bwMode="auto">
            <a:xfrm flipH="1">
              <a:off x="63" y="393"/>
              <a:ext cx="166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sysDot"/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3" name="Group 8"/>
          <xdr:cNvGrpSpPr>
            <a:grpSpLocks/>
          </xdr:cNvGrpSpPr>
        </xdr:nvGrpSpPr>
        <xdr:grpSpPr bwMode="auto">
          <a:xfrm>
            <a:off x="64" y="415"/>
            <a:ext cx="391" cy="67"/>
            <a:chOff x="64" y="415"/>
            <a:chExt cx="391" cy="67"/>
          </a:xfrm>
        </xdr:grpSpPr>
        <xdr:sp macro="" textlink="">
          <xdr:nvSpPr>
            <xdr:cNvPr id="24" name="Line 9"/>
            <xdr:cNvSpPr>
              <a:spLocks noChangeShapeType="1"/>
            </xdr:cNvSpPr>
          </xdr:nvSpPr>
          <xdr:spPr bwMode="auto">
            <a:xfrm>
              <a:off x="455" y="415"/>
              <a:ext cx="0" cy="67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sysDot"/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" name="Line 10"/>
            <xdr:cNvSpPr>
              <a:spLocks noChangeShapeType="1"/>
            </xdr:cNvSpPr>
          </xdr:nvSpPr>
          <xdr:spPr bwMode="auto">
            <a:xfrm flipH="1">
              <a:off x="64" y="416"/>
              <a:ext cx="386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prstDash val="sysDot"/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2"/>
  <sheetViews>
    <sheetView tabSelected="1" topLeftCell="A32" workbookViewId="0">
      <selection activeCell="H62" sqref="H62"/>
    </sheetView>
  </sheetViews>
  <sheetFormatPr baseColWidth="10" defaultRowHeight="15"/>
  <cols>
    <col min="2" max="2" width="9.140625" customWidth="1"/>
    <col min="3" max="3" width="8.42578125" customWidth="1"/>
    <col min="4" max="4" width="9.85546875" customWidth="1"/>
    <col min="5" max="5" width="7.85546875" customWidth="1"/>
    <col min="6" max="6" width="10.140625" customWidth="1"/>
    <col min="7" max="7" width="8.42578125" customWidth="1"/>
    <col min="8" max="8" width="10.28515625" customWidth="1"/>
    <col min="9" max="9" width="8.5703125" customWidth="1"/>
    <col min="10" max="10" width="9.140625" customWidth="1"/>
    <col min="11" max="11" width="8.140625" customWidth="1"/>
    <col min="12" max="12" width="9.140625" customWidth="1"/>
  </cols>
  <sheetData>
    <row r="1" spans="1:12" ht="18.75">
      <c r="A1" s="61" t="s">
        <v>41</v>
      </c>
      <c r="B1" s="8"/>
      <c r="C1" s="1"/>
    </row>
    <row r="2" spans="1:12" ht="16.5" thickBot="1">
      <c r="A2" s="9"/>
      <c r="B2" s="2"/>
      <c r="C2" s="10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42</v>
      </c>
      <c r="B3" s="56">
        <v>0</v>
      </c>
      <c r="C3" s="12">
        <v>500</v>
      </c>
      <c r="D3" s="11">
        <v>1000</v>
      </c>
      <c r="E3" s="12">
        <v>1500</v>
      </c>
      <c r="F3" s="11">
        <v>2000</v>
      </c>
      <c r="G3" s="12">
        <v>2500</v>
      </c>
      <c r="H3" s="11">
        <v>3000</v>
      </c>
      <c r="I3" s="12">
        <v>3500</v>
      </c>
      <c r="J3" s="13">
        <v>4000</v>
      </c>
      <c r="K3" s="14">
        <v>4500</v>
      </c>
      <c r="L3" s="15">
        <v>5000</v>
      </c>
    </row>
    <row r="4" spans="1:12" ht="15.75">
      <c r="A4" s="5" t="s">
        <v>4</v>
      </c>
      <c r="B4" s="57">
        <v>100</v>
      </c>
      <c r="C4" s="17">
        <v>90</v>
      </c>
      <c r="D4" s="16">
        <v>80</v>
      </c>
      <c r="E4" s="18">
        <v>70</v>
      </c>
      <c r="F4" s="16">
        <v>60</v>
      </c>
      <c r="G4" s="18">
        <v>50</v>
      </c>
      <c r="H4" s="16">
        <v>40</v>
      </c>
      <c r="I4" s="18">
        <v>30</v>
      </c>
      <c r="J4" s="19">
        <v>20</v>
      </c>
      <c r="K4" s="20">
        <v>10</v>
      </c>
      <c r="L4" s="21">
        <v>0</v>
      </c>
    </row>
    <row r="5" spans="1:12" ht="15.75">
      <c r="A5" s="4" t="s">
        <v>5</v>
      </c>
      <c r="B5" s="46">
        <f t="shared" ref="B5:L5" si="0">B7+B6</f>
        <v>40000</v>
      </c>
      <c r="C5" s="23">
        <f t="shared" si="0"/>
        <v>60000</v>
      </c>
      <c r="D5" s="22">
        <f t="shared" si="0"/>
        <v>80000</v>
      </c>
      <c r="E5" s="24">
        <f t="shared" si="0"/>
        <v>100000</v>
      </c>
      <c r="F5" s="22">
        <f t="shared" si="0"/>
        <v>120000</v>
      </c>
      <c r="G5" s="24">
        <f t="shared" si="0"/>
        <v>140000</v>
      </c>
      <c r="H5" s="22">
        <f t="shared" si="0"/>
        <v>160000</v>
      </c>
      <c r="I5" s="24">
        <f t="shared" si="0"/>
        <v>180000</v>
      </c>
      <c r="J5" s="22">
        <f t="shared" si="0"/>
        <v>212000</v>
      </c>
      <c r="K5" s="24">
        <f t="shared" si="0"/>
        <v>260000</v>
      </c>
      <c r="L5" s="25">
        <f t="shared" si="0"/>
        <v>380000</v>
      </c>
    </row>
    <row r="6" spans="1:12" ht="15.75">
      <c r="A6" s="4" t="s">
        <v>6</v>
      </c>
      <c r="B6" s="46">
        <v>40000</v>
      </c>
      <c r="C6" s="23">
        <v>40000</v>
      </c>
      <c r="D6" s="22">
        <v>40000</v>
      </c>
      <c r="E6" s="24">
        <v>40000</v>
      </c>
      <c r="F6" s="22">
        <v>40000</v>
      </c>
      <c r="G6" s="24">
        <v>40000</v>
      </c>
      <c r="H6" s="22">
        <v>40000</v>
      </c>
      <c r="I6" s="24">
        <v>40000</v>
      </c>
      <c r="J6" s="26">
        <v>40000</v>
      </c>
      <c r="K6" s="27">
        <v>40000</v>
      </c>
      <c r="L6" s="28">
        <v>40000</v>
      </c>
    </row>
    <row r="7" spans="1:12" ht="15.75">
      <c r="A7" s="4" t="s">
        <v>7</v>
      </c>
      <c r="B7" s="46">
        <v>0</v>
      </c>
      <c r="C7" s="23">
        <v>20000</v>
      </c>
      <c r="D7" s="22">
        <v>40000</v>
      </c>
      <c r="E7" s="24">
        <v>60000</v>
      </c>
      <c r="F7" s="22">
        <v>80000</v>
      </c>
      <c r="G7" s="24">
        <v>100000</v>
      </c>
      <c r="H7" s="22">
        <v>120000</v>
      </c>
      <c r="I7" s="24">
        <v>140000</v>
      </c>
      <c r="J7" s="26">
        <v>172000</v>
      </c>
      <c r="K7" s="27">
        <v>220000</v>
      </c>
      <c r="L7" s="28">
        <v>340000</v>
      </c>
    </row>
    <row r="8" spans="1:12" ht="15.75">
      <c r="A8" s="4" t="s">
        <v>0</v>
      </c>
      <c r="B8" s="46"/>
      <c r="C8" s="29">
        <f>C7/C3</f>
        <v>40</v>
      </c>
      <c r="D8" s="30">
        <f t="shared" ref="D8:L8" si="1">D7/D3</f>
        <v>40</v>
      </c>
      <c r="E8" s="29">
        <f t="shared" si="1"/>
        <v>40</v>
      </c>
      <c r="F8" s="30">
        <f t="shared" si="1"/>
        <v>40</v>
      </c>
      <c r="G8" s="29">
        <f t="shared" si="1"/>
        <v>40</v>
      </c>
      <c r="H8" s="30">
        <f t="shared" si="1"/>
        <v>40</v>
      </c>
      <c r="I8" s="29">
        <f t="shared" si="1"/>
        <v>40</v>
      </c>
      <c r="J8" s="30">
        <f t="shared" si="1"/>
        <v>43</v>
      </c>
      <c r="K8" s="29">
        <f t="shared" si="1"/>
        <v>48.888888888888886</v>
      </c>
      <c r="L8" s="30">
        <f t="shared" si="1"/>
        <v>68</v>
      </c>
    </row>
    <row r="9" spans="1:12" ht="15.75">
      <c r="A9" s="5" t="s">
        <v>1</v>
      </c>
      <c r="B9" s="58"/>
      <c r="C9" s="31">
        <f>(D5-B5)/(D3-B3)</f>
        <v>40</v>
      </c>
      <c r="D9" s="32">
        <f t="shared" ref="D9:K9" si="2">(E5-C5)/(E3-C3)</f>
        <v>40</v>
      </c>
      <c r="E9" s="31">
        <f t="shared" si="2"/>
        <v>40</v>
      </c>
      <c r="F9" s="32">
        <f t="shared" si="2"/>
        <v>40</v>
      </c>
      <c r="G9" s="31">
        <f t="shared" si="2"/>
        <v>40</v>
      </c>
      <c r="H9" s="32">
        <f t="shared" si="2"/>
        <v>40</v>
      </c>
      <c r="I9" s="31">
        <f t="shared" si="2"/>
        <v>52</v>
      </c>
      <c r="J9" s="32">
        <f t="shared" si="2"/>
        <v>80</v>
      </c>
      <c r="K9" s="31">
        <f t="shared" si="2"/>
        <v>168</v>
      </c>
      <c r="L9" s="33"/>
    </row>
    <row r="10" spans="1:12" ht="15.75">
      <c r="A10" s="5" t="s">
        <v>2</v>
      </c>
      <c r="B10" s="58"/>
      <c r="C10" s="32">
        <f t="shared" ref="C10:L10" si="3">C5/C3</f>
        <v>120</v>
      </c>
      <c r="D10" s="31">
        <f t="shared" si="3"/>
        <v>80</v>
      </c>
      <c r="E10" s="32">
        <f t="shared" si="3"/>
        <v>66.666666666666671</v>
      </c>
      <c r="F10" s="31">
        <f t="shared" si="3"/>
        <v>60</v>
      </c>
      <c r="G10" s="32">
        <f t="shared" si="3"/>
        <v>56</v>
      </c>
      <c r="H10" s="31">
        <f t="shared" si="3"/>
        <v>53.333333333333336</v>
      </c>
      <c r="I10" s="32">
        <f t="shared" si="3"/>
        <v>51.428571428571431</v>
      </c>
      <c r="J10" s="31">
        <f t="shared" si="3"/>
        <v>53</v>
      </c>
      <c r="K10" s="32">
        <f t="shared" si="3"/>
        <v>57.777777777777779</v>
      </c>
      <c r="L10" s="33">
        <f t="shared" si="3"/>
        <v>76</v>
      </c>
    </row>
    <row r="11" spans="1:12" ht="15.75">
      <c r="A11" s="4" t="s">
        <v>8</v>
      </c>
      <c r="B11" s="46">
        <f t="shared" ref="B11:L11" si="4">B3*B4</f>
        <v>0</v>
      </c>
      <c r="C11" s="24">
        <f t="shared" si="4"/>
        <v>45000</v>
      </c>
      <c r="D11" s="22">
        <f t="shared" si="4"/>
        <v>80000</v>
      </c>
      <c r="E11" s="24">
        <f t="shared" si="4"/>
        <v>105000</v>
      </c>
      <c r="F11" s="22">
        <f t="shared" si="4"/>
        <v>120000</v>
      </c>
      <c r="G11" s="24">
        <f t="shared" si="4"/>
        <v>125000</v>
      </c>
      <c r="H11" s="22">
        <f t="shared" si="4"/>
        <v>120000</v>
      </c>
      <c r="I11" s="24">
        <f t="shared" si="4"/>
        <v>105000</v>
      </c>
      <c r="J11" s="22">
        <f t="shared" si="4"/>
        <v>80000</v>
      </c>
      <c r="K11" s="24">
        <f t="shared" si="4"/>
        <v>45000</v>
      </c>
      <c r="L11" s="25">
        <f t="shared" si="4"/>
        <v>0</v>
      </c>
    </row>
    <row r="12" spans="1:12" ht="15.75">
      <c r="A12" s="5" t="s">
        <v>3</v>
      </c>
      <c r="B12" s="59"/>
      <c r="C12" s="16">
        <f>(D11-B11)/(D3-B3)</f>
        <v>80</v>
      </c>
      <c r="D12" s="18">
        <f t="shared" ref="D12:K12" si="5">(E11-C11)/(E3-C3)</f>
        <v>60</v>
      </c>
      <c r="E12" s="16">
        <f t="shared" si="5"/>
        <v>40</v>
      </c>
      <c r="F12" s="18">
        <f t="shared" si="5"/>
        <v>20</v>
      </c>
      <c r="G12" s="16">
        <f t="shared" si="5"/>
        <v>0</v>
      </c>
      <c r="H12" s="18">
        <f t="shared" si="5"/>
        <v>-20</v>
      </c>
      <c r="I12" s="16">
        <f t="shared" si="5"/>
        <v>-40</v>
      </c>
      <c r="J12" s="18">
        <f t="shared" si="5"/>
        <v>-60</v>
      </c>
      <c r="K12" s="16">
        <f t="shared" si="5"/>
        <v>-80</v>
      </c>
      <c r="L12" s="34"/>
    </row>
    <row r="13" spans="1:12" ht="16.5" thickBot="1">
      <c r="A13" s="35" t="s">
        <v>9</v>
      </c>
      <c r="B13" s="60">
        <f t="shared" ref="B13:L13" si="6">B11-B5</f>
        <v>-40000</v>
      </c>
      <c r="C13" s="37"/>
      <c r="D13" s="36">
        <f t="shared" si="6"/>
        <v>0</v>
      </c>
      <c r="E13" s="37"/>
      <c r="F13" s="36">
        <f t="shared" si="6"/>
        <v>0</v>
      </c>
      <c r="G13" s="36"/>
      <c r="H13" s="36">
        <f t="shared" si="6"/>
        <v>-40000</v>
      </c>
      <c r="I13" s="37"/>
      <c r="J13" s="36">
        <f t="shared" si="6"/>
        <v>-132000</v>
      </c>
      <c r="K13" s="37"/>
      <c r="L13" s="38">
        <f t="shared" si="6"/>
        <v>-380000</v>
      </c>
    </row>
    <row r="14" spans="1: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5.75">
      <c r="A33" s="9" t="s">
        <v>10</v>
      </c>
      <c r="B33" s="2" t="s">
        <v>11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3" ht="15.75">
      <c r="A34" s="2"/>
      <c r="B34" s="2" t="s">
        <v>12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3" ht="16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3" ht="15.75">
      <c r="A36" s="9" t="s">
        <v>13</v>
      </c>
      <c r="B36" s="2" t="s">
        <v>14</v>
      </c>
      <c r="C36" s="2"/>
      <c r="D36" s="2"/>
      <c r="E36" s="2"/>
      <c r="F36" s="2"/>
      <c r="G36" s="72">
        <f>E3</f>
        <v>1500</v>
      </c>
      <c r="H36" s="73"/>
      <c r="I36" s="2"/>
      <c r="J36" s="2"/>
      <c r="K36" s="2"/>
    </row>
    <row r="37" spans="1:13" ht="15.75">
      <c r="A37" s="2"/>
      <c r="B37" s="2" t="s">
        <v>15</v>
      </c>
      <c r="C37" s="2"/>
      <c r="D37" s="2"/>
      <c r="E37" s="2"/>
      <c r="F37" s="2"/>
      <c r="G37" s="74">
        <f>E4</f>
        <v>70</v>
      </c>
      <c r="H37" s="75"/>
      <c r="I37" s="2"/>
      <c r="J37" s="2"/>
      <c r="K37" s="2"/>
    </row>
    <row r="38" spans="1:13" ht="16.5" thickBot="1">
      <c r="A38" s="2"/>
      <c r="B38" s="39" t="s">
        <v>16</v>
      </c>
      <c r="C38" s="2" t="s">
        <v>17</v>
      </c>
      <c r="D38" s="2"/>
      <c r="E38" s="2"/>
      <c r="F38" s="2"/>
      <c r="G38" s="76">
        <f>(G37-E8)*E3-E6</f>
        <v>5000</v>
      </c>
      <c r="H38" s="77"/>
      <c r="I38" s="2"/>
      <c r="J38" s="2"/>
      <c r="K38" s="2"/>
    </row>
    <row r="39" spans="1:13" ht="16.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3" ht="15.75">
      <c r="A40" s="39"/>
      <c r="B40" s="39"/>
      <c r="C40" s="39"/>
      <c r="D40" s="39"/>
      <c r="E40" s="39"/>
      <c r="F40" s="65" t="s">
        <v>18</v>
      </c>
      <c r="G40" s="65" t="s">
        <v>19</v>
      </c>
      <c r="H40" s="71" t="s">
        <v>20</v>
      </c>
      <c r="I40" s="39"/>
      <c r="J40" s="39"/>
      <c r="K40" s="2"/>
      <c r="L40" s="2"/>
    </row>
    <row r="41" spans="1:13" ht="16.5" thickBot="1">
      <c r="A41" s="9" t="s">
        <v>21</v>
      </c>
      <c r="B41" s="39" t="s">
        <v>22</v>
      </c>
      <c r="C41" s="39"/>
      <c r="D41" s="39"/>
      <c r="E41" s="39"/>
      <c r="F41" s="66">
        <v>2000</v>
      </c>
      <c r="G41" s="68" t="s">
        <v>23</v>
      </c>
      <c r="H41" s="69">
        <f>F41+G42</f>
        <v>1950</v>
      </c>
      <c r="I41" s="42" t="s">
        <v>45</v>
      </c>
      <c r="J41" s="39"/>
      <c r="K41" s="2"/>
      <c r="L41" s="2"/>
    </row>
    <row r="42" spans="1:13" ht="16.5" thickBot="1">
      <c r="A42" s="39"/>
      <c r="B42" s="39" t="s">
        <v>25</v>
      </c>
      <c r="C42" s="39"/>
      <c r="D42" s="39"/>
      <c r="E42" s="47"/>
      <c r="F42" s="40"/>
      <c r="G42" s="70">
        <f>-1000/20</f>
        <v>-50</v>
      </c>
      <c r="H42" s="67"/>
      <c r="I42" s="39" t="s">
        <v>45</v>
      </c>
      <c r="J42" s="39"/>
      <c r="K42" s="2"/>
      <c r="L42" s="2"/>
    </row>
    <row r="43" spans="1:13" ht="15.75">
      <c r="A43" s="2"/>
      <c r="B43" s="64"/>
      <c r="C43" s="64"/>
      <c r="D43" s="64"/>
      <c r="E43" s="64"/>
      <c r="F43" s="2"/>
      <c r="G43" s="2"/>
      <c r="H43" s="2"/>
      <c r="I43" s="2"/>
      <c r="J43" s="2"/>
      <c r="K43" s="2"/>
      <c r="L43" s="2"/>
    </row>
    <row r="44" spans="1:13" ht="15.75">
      <c r="A44" s="2"/>
      <c r="B44" s="43" t="s">
        <v>43</v>
      </c>
      <c r="C44" s="44"/>
      <c r="D44" s="45"/>
      <c r="E44" s="45"/>
      <c r="F44" s="2"/>
      <c r="G44" s="2"/>
      <c r="H44" s="62">
        <f>(2000-1950) / (1975)/(-1/60.5)</f>
        <v>-1.5316455696202531</v>
      </c>
      <c r="I44" s="2"/>
      <c r="J44" s="2"/>
      <c r="K44" s="2"/>
    </row>
    <row r="45" spans="1:13" ht="16.5" thickBot="1">
      <c r="A45" s="2"/>
      <c r="B45" s="48"/>
      <c r="C45" s="47" t="s">
        <v>27</v>
      </c>
      <c r="D45" s="47"/>
      <c r="E45" s="47"/>
      <c r="F45" s="2"/>
      <c r="G45" s="2"/>
      <c r="H45" s="2"/>
      <c r="I45" s="2"/>
      <c r="J45" s="2"/>
      <c r="K45" s="2"/>
      <c r="L45" s="2"/>
    </row>
    <row r="46" spans="1:13" ht="16.5" thickBot="1">
      <c r="A46" s="2"/>
      <c r="B46" s="41" t="s">
        <v>44</v>
      </c>
      <c r="C46" s="49"/>
      <c r="D46" s="49"/>
      <c r="E46" s="42"/>
      <c r="F46" s="47"/>
      <c r="G46" s="6" t="s">
        <v>26</v>
      </c>
      <c r="H46" s="63">
        <f>(50/2000)/(-1/60)</f>
        <v>-1.5</v>
      </c>
      <c r="I46" s="2"/>
      <c r="J46" s="2"/>
      <c r="K46" s="2"/>
      <c r="L46" s="2"/>
      <c r="M46" s="2"/>
    </row>
    <row r="47" spans="1:13" ht="16.5" thickBot="1">
      <c r="A47" s="2"/>
      <c r="B47" s="48"/>
      <c r="C47" s="47"/>
      <c r="D47" s="47"/>
      <c r="E47" s="47"/>
      <c r="F47" s="2"/>
      <c r="G47" s="2"/>
      <c r="H47" s="2"/>
      <c r="I47" s="2"/>
      <c r="J47" s="2"/>
      <c r="K47" s="2"/>
      <c r="L47" s="2"/>
    </row>
    <row r="48" spans="1:13" ht="16.5" thickBot="1">
      <c r="A48" s="2"/>
      <c r="B48" s="48" t="s">
        <v>28</v>
      </c>
      <c r="C48" s="48"/>
      <c r="D48" s="48"/>
      <c r="E48" s="2"/>
      <c r="F48" s="2"/>
      <c r="G48" s="50" t="s">
        <v>29</v>
      </c>
      <c r="H48" s="51"/>
      <c r="I48" s="2"/>
      <c r="J48" s="2"/>
      <c r="K48" s="2"/>
      <c r="L48" s="2"/>
    </row>
    <row r="49" spans="1:12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6.5" thickBot="1">
      <c r="A50" s="9" t="s">
        <v>30</v>
      </c>
      <c r="B50" s="9" t="s">
        <v>31</v>
      </c>
      <c r="C50" s="2"/>
      <c r="D50" s="2"/>
      <c r="E50" s="22"/>
      <c r="F50" s="2"/>
      <c r="G50" s="2"/>
      <c r="H50" s="2"/>
      <c r="I50" s="2"/>
      <c r="J50" s="2"/>
      <c r="K50" s="2"/>
      <c r="L50" s="2"/>
    </row>
    <row r="51" spans="1:12" ht="15.75">
      <c r="A51" s="2"/>
      <c r="B51" s="2"/>
      <c r="C51" s="9" t="s">
        <v>32</v>
      </c>
      <c r="D51" s="2"/>
      <c r="E51" s="2"/>
      <c r="F51" s="2"/>
      <c r="G51" s="72">
        <v>3500</v>
      </c>
      <c r="H51" s="73"/>
      <c r="I51" s="2" t="s">
        <v>33</v>
      </c>
      <c r="J51" s="2"/>
      <c r="K51" s="2"/>
      <c r="L51" s="2"/>
    </row>
    <row r="52" spans="1:12" ht="16.5" thickBot="1">
      <c r="A52" s="2"/>
      <c r="B52" s="2"/>
      <c r="C52" s="9" t="s">
        <v>34</v>
      </c>
      <c r="D52" s="2"/>
      <c r="E52" s="2"/>
      <c r="F52" s="52" t="s">
        <v>35</v>
      </c>
      <c r="G52" s="78">
        <v>52</v>
      </c>
      <c r="H52" s="79"/>
      <c r="I52" s="39" t="s">
        <v>36</v>
      </c>
      <c r="J52" s="2"/>
      <c r="K52" s="2"/>
      <c r="L52" s="2"/>
    </row>
    <row r="53" spans="1:12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6.5" thickBot="1">
      <c r="A54" s="7" t="s">
        <v>37</v>
      </c>
      <c r="B54" s="2" t="s">
        <v>38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6.5" thickBot="1">
      <c r="A55" s="2"/>
      <c r="B55" s="2" t="s">
        <v>46</v>
      </c>
      <c r="C55" s="2"/>
      <c r="D55" s="2"/>
      <c r="E55" s="2"/>
      <c r="F55" s="2"/>
      <c r="G55" s="53">
        <v>2500</v>
      </c>
      <c r="H55" s="54" t="s">
        <v>24</v>
      </c>
      <c r="I55" s="2"/>
      <c r="J55" s="2"/>
    </row>
    <row r="56" spans="1:12" ht="16.5" thickBot="1">
      <c r="A56" s="2"/>
      <c r="B56" s="39" t="s">
        <v>39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6.5" thickBot="1">
      <c r="A57" s="2"/>
      <c r="B57" s="39" t="s">
        <v>40</v>
      </c>
      <c r="C57" s="2"/>
      <c r="D57" s="2"/>
      <c r="E57" s="2"/>
      <c r="F57" s="2"/>
      <c r="G57" s="2"/>
      <c r="H57" s="55">
        <v>50</v>
      </c>
      <c r="I57" s="2"/>
      <c r="J57" s="2"/>
    </row>
    <row r="58" spans="1:12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mergeCells count="5">
    <mergeCell ref="G36:H36"/>
    <mergeCell ref="G37:H37"/>
    <mergeCell ref="G38:H38"/>
    <mergeCell ref="G51:H51"/>
    <mergeCell ref="G52:H5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4.20</vt:lpstr>
    </vt:vector>
  </TitlesOfParts>
  <Company>Høgskolen i Lillehammer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Holm</dc:creator>
  <cp:lastModifiedBy>Erik Juel</cp:lastModifiedBy>
  <cp:lastPrinted>2017-09-22T07:33:02Z</cp:lastPrinted>
  <dcterms:created xsi:type="dcterms:W3CDTF">2017-09-21T12:48:15Z</dcterms:created>
  <dcterms:modified xsi:type="dcterms:W3CDTF">2019-01-22T10:37:19Z</dcterms:modified>
</cp:coreProperties>
</file>